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cbleymaier\Downloads\"/>
    </mc:Choice>
  </mc:AlternateContent>
  <xr:revisionPtr revIDLastSave="0" documentId="13_ncr:1_{86617CEB-21C9-457B-BF1B-BB49B4DEAECA}" xr6:coauthVersionLast="47" xr6:coauthVersionMax="47" xr10:uidLastSave="{00000000-0000-0000-0000-000000000000}"/>
  <bookViews>
    <workbookView xWindow="-120" yWindow="-120" windowWidth="29040" windowHeight="15840" xr2:uid="{053A2CD9-047F-4413-93B4-1AF66D92DA3E}"/>
  </bookViews>
  <sheets>
    <sheet name="KOHA Data Entry Worksheet" sheetId="1" r:id="rId1"/>
    <sheet name="SCOHR Data Input Form format " sheetId="2" r:id="rId2"/>
    <sheet name="Color code, Data Input Form" sheetId="5" r:id="rId3"/>
    <sheet name="KOHA Data Summary"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0" i="1" l="1" a="1"/>
  <c r="F200" i="1" s="1"/>
  <c r="F199" i="1" a="1"/>
  <c r="F199" i="1" s="1"/>
  <c r="F198" i="1" a="1"/>
  <c r="F198" i="1" s="1"/>
  <c r="F197" i="1" a="1"/>
  <c r="F197" i="1" s="1"/>
  <c r="F196" i="1" a="1"/>
  <c r="F196" i="1" s="1"/>
  <c r="F195" i="1" a="1"/>
  <c r="F195" i="1" s="1"/>
  <c r="F194" i="1" a="1"/>
  <c r="F194" i="1" s="1"/>
  <c r="F193" i="1" a="1"/>
  <c r="F193" i="1" s="1"/>
  <c r="F192" i="1" a="1"/>
  <c r="F192" i="1" s="1"/>
  <c r="F191" i="1" a="1"/>
  <c r="F191" i="1" s="1"/>
  <c r="F190" i="1" a="1"/>
  <c r="F190" i="1" s="1"/>
  <c r="F189" i="1" a="1"/>
  <c r="F189" i="1" s="1"/>
  <c r="F188" i="1" a="1"/>
  <c r="F188" i="1" s="1"/>
  <c r="F187" i="1" a="1"/>
  <c r="F187" i="1" s="1"/>
  <c r="F186" i="1" a="1"/>
  <c r="F186" i="1" s="1"/>
  <c r="F185" i="1" a="1"/>
  <c r="F185" i="1" s="1"/>
  <c r="F184" i="1" a="1"/>
  <c r="F184" i="1" s="1"/>
  <c r="F183" i="1" a="1"/>
  <c r="F183" i="1" s="1"/>
  <c r="F182" i="1" a="1"/>
  <c r="F182" i="1" s="1"/>
  <c r="F181" i="1" a="1"/>
  <c r="F181" i="1" s="1"/>
  <c r="F180" i="1" a="1"/>
  <c r="F180" i="1" s="1"/>
  <c r="F179" i="1" a="1"/>
  <c r="F179" i="1" s="1"/>
  <c r="F178" i="1" a="1"/>
  <c r="F178" i="1" s="1"/>
  <c r="F177" i="1" a="1"/>
  <c r="F177" i="1" s="1"/>
  <c r="F176" i="1" a="1"/>
  <c r="F176" i="1" s="1"/>
  <c r="F175" i="1" a="1"/>
  <c r="F175" i="1" s="1"/>
  <c r="F174" i="1" a="1"/>
  <c r="F174" i="1" s="1"/>
  <c r="F173" i="1" a="1"/>
  <c r="F173" i="1" s="1"/>
  <c r="F172" i="1" a="1"/>
  <c r="F172" i="1" s="1"/>
  <c r="F171" i="1" a="1"/>
  <c r="F171" i="1" s="1"/>
  <c r="F170" i="1" a="1"/>
  <c r="F170" i="1" s="1"/>
  <c r="F169" i="1" a="1"/>
  <c r="F169" i="1" s="1"/>
  <c r="F168" i="1" a="1"/>
  <c r="F168" i="1" s="1"/>
  <c r="F167" i="1" a="1"/>
  <c r="F167" i="1" s="1"/>
  <c r="F166" i="1" a="1"/>
  <c r="F166" i="1" s="1"/>
  <c r="F165" i="1" a="1"/>
  <c r="F165" i="1" s="1"/>
  <c r="F164" i="1" a="1"/>
  <c r="F164" i="1" s="1"/>
  <c r="F163" i="1" a="1"/>
  <c r="F163" i="1" s="1"/>
  <c r="F162" i="1" a="1"/>
  <c r="F162" i="1" s="1"/>
  <c r="F161" i="1" a="1"/>
  <c r="F161" i="1" s="1"/>
  <c r="F160" i="1" a="1"/>
  <c r="F160" i="1" s="1"/>
  <c r="F159" i="1" a="1"/>
  <c r="F159" i="1" s="1"/>
  <c r="F158" i="1" a="1"/>
  <c r="F158" i="1" s="1"/>
  <c r="F157" i="1" a="1"/>
  <c r="F157" i="1" s="1"/>
  <c r="F156" i="1" a="1"/>
  <c r="F156" i="1" s="1"/>
  <c r="F155" i="1" a="1"/>
  <c r="F155" i="1" s="1"/>
  <c r="F154" i="1" a="1"/>
  <c r="F154" i="1" s="1"/>
  <c r="F153" i="1" a="1"/>
  <c r="F153" i="1" s="1"/>
  <c r="F152" i="1" a="1"/>
  <c r="F152" i="1" s="1"/>
  <c r="F151" i="1" a="1"/>
  <c r="F151" i="1" s="1"/>
  <c r="F150" i="1" a="1"/>
  <c r="F150" i="1" s="1"/>
  <c r="F149" i="1" a="1"/>
  <c r="F149" i="1" s="1"/>
  <c r="F148" i="1" a="1"/>
  <c r="F148" i="1" s="1"/>
  <c r="F147" i="1" a="1"/>
  <c r="F147" i="1" s="1"/>
  <c r="F146" i="1" a="1"/>
  <c r="F146" i="1" s="1"/>
  <c r="F145" i="1" a="1"/>
  <c r="F145" i="1" s="1"/>
  <c r="F144" i="1" a="1"/>
  <c r="F144" i="1" s="1"/>
  <c r="F143" i="1" a="1"/>
  <c r="F143" i="1" s="1"/>
  <c r="F142" i="1" a="1"/>
  <c r="F142" i="1" s="1"/>
  <c r="F141" i="1" a="1"/>
  <c r="F141" i="1" s="1"/>
  <c r="F140" i="1" a="1"/>
  <c r="F140" i="1" s="1"/>
  <c r="F139" i="1" a="1"/>
  <c r="F139" i="1" s="1"/>
  <c r="F138" i="1" a="1"/>
  <c r="F138" i="1" s="1"/>
  <c r="F137" i="1" a="1"/>
  <c r="F137" i="1" s="1"/>
  <c r="F136" i="1" a="1"/>
  <c r="F136" i="1" s="1"/>
  <c r="F135" i="1" a="1"/>
  <c r="F135" i="1" s="1"/>
  <c r="F134" i="1" a="1"/>
  <c r="F134" i="1" s="1"/>
  <c r="F133" i="1" a="1"/>
  <c r="F133" i="1" s="1"/>
  <c r="F132" i="1" a="1"/>
  <c r="F132" i="1" s="1"/>
  <c r="F131" i="1" a="1"/>
  <c r="F131" i="1" s="1"/>
  <c r="F130" i="1" a="1"/>
  <c r="F130" i="1" s="1"/>
  <c r="F129" i="1" a="1"/>
  <c r="F129" i="1" s="1"/>
  <c r="F128" i="1" a="1"/>
  <c r="F128" i="1" s="1"/>
  <c r="F127" i="1" a="1"/>
  <c r="F127" i="1" s="1"/>
  <c r="F126" i="1" a="1"/>
  <c r="F126" i="1" s="1"/>
  <c r="F125" i="1" a="1"/>
  <c r="F125" i="1" s="1"/>
  <c r="F124" i="1" a="1"/>
  <c r="F124" i="1" s="1"/>
  <c r="F123" i="1" a="1"/>
  <c r="F123" i="1" s="1"/>
  <c r="F122" i="1" a="1"/>
  <c r="F122" i="1" s="1"/>
  <c r="F121" i="1" a="1"/>
  <c r="F121" i="1" s="1"/>
  <c r="F120" i="1" a="1"/>
  <c r="F120" i="1" s="1"/>
  <c r="F119" i="1" a="1"/>
  <c r="F119" i="1" s="1"/>
  <c r="F118" i="1" a="1"/>
  <c r="F118" i="1" s="1"/>
  <c r="F117" i="1" a="1"/>
  <c r="F117" i="1" s="1"/>
  <c r="F116" i="1" a="1"/>
  <c r="F116" i="1" s="1"/>
  <c r="F115" i="1" a="1"/>
  <c r="F115" i="1" s="1"/>
  <c r="F114" i="1" a="1"/>
  <c r="F114" i="1" s="1"/>
  <c r="F113" i="1" a="1"/>
  <c r="F113" i="1" s="1"/>
  <c r="F112" i="1" a="1"/>
  <c r="F112" i="1" s="1"/>
  <c r="F111" i="1" a="1"/>
  <c r="F111" i="1" s="1"/>
  <c r="F110" i="1" a="1"/>
  <c r="F110" i="1" s="1"/>
  <c r="F109" i="1" a="1"/>
  <c r="F109" i="1" s="1"/>
  <c r="F108" i="1" a="1"/>
  <c r="F108" i="1" s="1"/>
  <c r="F107" i="1" a="1"/>
  <c r="F107" i="1" s="1"/>
  <c r="F106" i="1" a="1"/>
  <c r="F106" i="1" s="1"/>
  <c r="F105" i="1" a="1"/>
  <c r="F105" i="1" s="1"/>
  <c r="F104" i="1" a="1"/>
  <c r="F104" i="1" s="1"/>
  <c r="F103" i="1" a="1"/>
  <c r="F103" i="1" s="1"/>
  <c r="F102" i="1" a="1"/>
  <c r="F102" i="1" s="1"/>
  <c r="F101" i="1" a="1"/>
  <c r="F101" i="1" s="1"/>
  <c r="F100" i="1" a="1"/>
  <c r="F100" i="1" s="1"/>
  <c r="F99" i="1" a="1"/>
  <c r="F99" i="1" s="1"/>
  <c r="F98" i="1" a="1"/>
  <c r="F98" i="1" s="1"/>
  <c r="F97" i="1" a="1"/>
  <c r="F97" i="1" s="1"/>
  <c r="F96" i="1" a="1"/>
  <c r="F96" i="1" s="1"/>
  <c r="F95" i="1" a="1"/>
  <c r="F95" i="1" s="1"/>
  <c r="F94" i="1" a="1"/>
  <c r="F94" i="1" s="1"/>
  <c r="F93" i="1" a="1"/>
  <c r="F93" i="1" s="1"/>
  <c r="F92" i="1" a="1"/>
  <c r="F92" i="1" s="1"/>
  <c r="F91" i="1" a="1"/>
  <c r="F91" i="1" s="1"/>
  <c r="F90" i="1" a="1"/>
  <c r="F90" i="1" s="1"/>
  <c r="F89" i="1" a="1"/>
  <c r="F89" i="1" s="1"/>
  <c r="F88" i="1" a="1"/>
  <c r="F88" i="1" s="1"/>
  <c r="F87" i="1" a="1"/>
  <c r="F87" i="1" s="1"/>
  <c r="F86" i="1" a="1"/>
  <c r="F86" i="1" s="1"/>
  <c r="F85" i="1" a="1"/>
  <c r="F85" i="1" s="1"/>
  <c r="F84" i="1" a="1"/>
  <c r="F84" i="1" s="1"/>
  <c r="F83" i="1" a="1"/>
  <c r="F83" i="1" s="1"/>
  <c r="F82" i="1" a="1"/>
  <c r="F82" i="1" s="1"/>
  <c r="F81" i="1" a="1"/>
  <c r="F81" i="1" s="1"/>
  <c r="F80" i="1" a="1"/>
  <c r="F80" i="1" s="1"/>
  <c r="F79" i="1" a="1"/>
  <c r="F79" i="1" s="1"/>
  <c r="F78" i="1" a="1"/>
  <c r="F78" i="1" s="1"/>
  <c r="F77" i="1" a="1"/>
  <c r="F77" i="1" s="1"/>
  <c r="F76" i="1" a="1"/>
  <c r="F76" i="1" s="1"/>
  <c r="F75" i="1" a="1"/>
  <c r="F75" i="1" s="1"/>
  <c r="F74" i="1" a="1"/>
  <c r="F74" i="1" s="1"/>
  <c r="F73" i="1" a="1"/>
  <c r="F73" i="1" s="1"/>
  <c r="F72" i="1" a="1"/>
  <c r="F72" i="1" s="1"/>
  <c r="F71" i="1" a="1"/>
  <c r="F71" i="1" s="1"/>
  <c r="F70" i="1" a="1"/>
  <c r="F70" i="1" s="1"/>
  <c r="F69" i="1" a="1"/>
  <c r="F69" i="1" s="1"/>
  <c r="F68" i="1" a="1"/>
  <c r="F68" i="1" s="1"/>
  <c r="F67" i="1" a="1"/>
  <c r="F67" i="1" s="1"/>
  <c r="F66" i="1" a="1"/>
  <c r="F66" i="1" s="1"/>
  <c r="F65" i="1" a="1"/>
  <c r="F65" i="1" s="1"/>
  <c r="F64" i="1" a="1"/>
  <c r="F64" i="1" s="1"/>
  <c r="F63" i="1" a="1"/>
  <c r="F63" i="1" s="1"/>
  <c r="F62" i="1" a="1"/>
  <c r="F62" i="1" s="1"/>
  <c r="F61" i="1" a="1"/>
  <c r="F61" i="1" s="1"/>
  <c r="F60" i="1" a="1"/>
  <c r="F60" i="1" s="1"/>
  <c r="F59" i="1" a="1"/>
  <c r="F59" i="1" s="1"/>
  <c r="F58" i="1" a="1"/>
  <c r="F58" i="1" s="1"/>
  <c r="F57" i="1" a="1"/>
  <c r="F57" i="1" s="1"/>
  <c r="F56" i="1" a="1"/>
  <c r="F56" i="1" s="1"/>
  <c r="F55" i="1" a="1"/>
  <c r="F55" i="1" s="1"/>
  <c r="F54" i="1" a="1"/>
  <c r="F54" i="1" s="1"/>
  <c r="F53" i="1" a="1"/>
  <c r="F53" i="1" s="1"/>
  <c r="F52" i="1" a="1"/>
  <c r="F52" i="1" s="1"/>
  <c r="F51" i="1" a="1"/>
  <c r="F51" i="1" s="1"/>
  <c r="F50" i="1" a="1"/>
  <c r="F50" i="1" s="1"/>
  <c r="F49" i="1" a="1"/>
  <c r="F49" i="1" s="1"/>
  <c r="F48" i="1" a="1"/>
  <c r="F48" i="1" s="1"/>
  <c r="F47" i="1" a="1"/>
  <c r="F47" i="1" s="1"/>
  <c r="F46" i="1" a="1"/>
  <c r="F46" i="1" s="1"/>
  <c r="F45" i="1" a="1"/>
  <c r="F45" i="1" s="1"/>
  <c r="F44" i="1" a="1"/>
  <c r="F44" i="1" s="1"/>
  <c r="F43" i="1" a="1"/>
  <c r="F43" i="1" s="1"/>
  <c r="F42" i="1" a="1"/>
  <c r="F42" i="1" s="1"/>
  <c r="F41" i="1" a="1"/>
  <c r="F41" i="1" s="1"/>
  <c r="F40" i="1" a="1"/>
  <c r="F40" i="1" s="1"/>
  <c r="F39" i="1" a="1"/>
  <c r="F39" i="1" s="1"/>
  <c r="F38" i="1" a="1"/>
  <c r="F38" i="1" s="1"/>
  <c r="F37" i="1" a="1"/>
  <c r="F37" i="1" s="1"/>
  <c r="F36" i="1" a="1"/>
  <c r="F36" i="1" s="1"/>
  <c r="F35" i="1" a="1"/>
  <c r="F35" i="1" s="1"/>
  <c r="F34" i="1" a="1"/>
  <c r="F34" i="1" s="1"/>
  <c r="F33" i="1" a="1"/>
  <c r="F33" i="1" s="1"/>
  <c r="F32" i="1" a="1"/>
  <c r="F32" i="1" s="1"/>
  <c r="F31" i="1" a="1"/>
  <c r="F31" i="1" s="1"/>
  <c r="F30" i="1" a="1"/>
  <c r="F30" i="1" s="1"/>
  <c r="F29" i="1" a="1"/>
  <c r="F29" i="1" s="1"/>
  <c r="F28" i="1" a="1"/>
  <c r="F28" i="1" s="1"/>
  <c r="F27" i="1" a="1"/>
  <c r="F27" i="1" s="1"/>
  <c r="F26" i="1" a="1"/>
  <c r="F26" i="1" s="1"/>
  <c r="F25" i="1" a="1"/>
  <c r="F25" i="1" s="1"/>
  <c r="F24" i="1" a="1"/>
  <c r="F24" i="1" s="1"/>
  <c r="F23" i="1" a="1"/>
  <c r="F23" i="1" s="1"/>
  <c r="F22" i="1" a="1"/>
  <c r="F22" i="1" s="1"/>
  <c r="F21" i="1" a="1"/>
  <c r="F21" i="1" s="1"/>
  <c r="F20" i="1" a="1"/>
  <c r="F20" i="1" s="1"/>
  <c r="F19" i="1" a="1"/>
  <c r="F19" i="1" s="1"/>
  <c r="F18" i="1" a="1"/>
  <c r="F18" i="1" s="1"/>
  <c r="F17" i="1" a="1"/>
  <c r="F17" i="1" s="1"/>
  <c r="F16" i="1" a="1"/>
  <c r="F16" i="1" s="1"/>
  <c r="F15" i="1" a="1"/>
  <c r="F15" i="1" s="1"/>
  <c r="F14" i="1" a="1"/>
  <c r="F14" i="1" s="1"/>
  <c r="F13" i="1" a="1"/>
  <c r="F13" i="1" s="1"/>
  <c r="F12" i="1" a="1"/>
  <c r="F12" i="1" s="1"/>
  <c r="F11" i="1" a="1"/>
  <c r="F11" i="1" s="1"/>
  <c r="F10" i="1" a="1"/>
  <c r="F10" i="1" s="1"/>
  <c r="F9" i="1" a="1"/>
  <c r="F9" i="1" s="1"/>
  <c r="F8" i="1" a="1"/>
  <c r="F8" i="1" s="1"/>
  <c r="F7" i="1" a="1"/>
  <c r="F7" i="1" s="1"/>
  <c r="F6" i="1" a="1"/>
  <c r="F6" i="1" s="1"/>
  <c r="F5" i="1" a="1"/>
  <c r="F5" i="1" s="1"/>
  <c r="F4" i="1" a="1"/>
  <c r="F4" i="1" s="1"/>
  <c r="F3" i="1" a="1"/>
  <c r="F3" i="1" s="1"/>
  <c r="B4" i="4" l="1"/>
  <c r="K33" i="4" s="1"/>
  <c r="B33" i="4"/>
  <c r="C2" i="2"/>
  <c r="C3" i="2"/>
  <c r="C21" i="2"/>
  <c r="C20" i="2"/>
  <c r="C19" i="2"/>
  <c r="C18" i="2"/>
  <c r="C17" i="2"/>
  <c r="C11" i="2"/>
  <c r="C10" i="2"/>
  <c r="B6" i="4" s="1"/>
  <c r="C9" i="2"/>
  <c r="C8" i="2"/>
  <c r="C7" i="2"/>
  <c r="C6" i="2"/>
  <c r="C5" i="2"/>
  <c r="C4" i="2"/>
  <c r="D3" i="2" l="1"/>
  <c r="B12" i="4"/>
  <c r="B5" i="4"/>
  <c r="C5" i="4" s="1"/>
  <c r="C6" i="4"/>
  <c r="C4" i="4"/>
  <c r="C12" i="2" l="1"/>
  <c r="B9" i="4" s="1"/>
  <c r="C9" i="4" s="1"/>
  <c r="C16" i="2"/>
  <c r="C15" i="2"/>
  <c r="C14" i="2"/>
  <c r="E18" i="2" l="1"/>
  <c r="E19" i="2"/>
  <c r="E14" i="2"/>
  <c r="B11" i="4"/>
  <c r="C12" i="4" s="1"/>
  <c r="E17" i="2"/>
  <c r="D19" i="2"/>
  <c r="C13" i="2"/>
  <c r="D12" i="2" s="1"/>
  <c r="C11" i="4" l="1"/>
  <c r="K35" i="4"/>
  <c r="B10" i="4"/>
  <c r="C10"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<sst xmlns="http://schemas.openxmlformats.org/spreadsheetml/2006/main" count="64" uniqueCount="62">
  <si>
    <t>ON-SITE SCREENING OPT-OUT LETTER</t>
  </si>
  <si>
    <t>Untreated Decay</t>
  </si>
  <si>
    <t>Caries Experience</t>
  </si>
  <si>
    <t>Parent notified child has URGENT dental care need (Yes if there is a date)</t>
  </si>
  <si>
    <t>Follow-up appointment scheduled for child with URGENT dental care needs (Yes if there is a date)</t>
  </si>
  <si>
    <t>Child with URGENT dental care needs received needed treatment</t>
  </si>
  <si>
    <t>Oral Health Information</t>
  </si>
  <si>
    <r>
      <rPr>
        <b/>
        <sz val="14"/>
        <rFont val="Calibri"/>
        <family val="2"/>
        <scheme val="minor"/>
      </rPr>
      <t>How to find the "Quick Input / Data Input Form" in SCOHR database after logging into the homepage at:</t>
    </r>
    <r>
      <rPr>
        <b/>
        <u/>
        <sz val="14"/>
        <color theme="10"/>
        <rFont val="Calibri"/>
        <family val="2"/>
        <scheme val="minor"/>
      </rPr>
      <t xml:space="preserve"> ab1433.org.</t>
    </r>
  </si>
  <si>
    <t>The total number of students at the school eligible for the assessment.</t>
  </si>
  <si>
    <t>1. Click on the "Data Input" tab on the menu bar, and click "Data Input Form:"</t>
  </si>
  <si>
    <t>The total number of students presenting proof of an assessment.</t>
  </si>
  <si>
    <t>The total number of students that presented a waiver for unable to find dental office accepting dental insurance plan.</t>
  </si>
  <si>
    <t>The total number of students that presented a waiver for the purpose of financial burden.</t>
  </si>
  <si>
    <t>The total number of students that presented a waiver for unable to take time off or the dentist does not have convenient office hours.</t>
  </si>
  <si>
    <t>The total number of students that presented a waiver for lack of adequate transportation.</t>
  </si>
  <si>
    <t>The total number of students that presented a waiver for reasons of non-consent by parents.</t>
  </si>
  <si>
    <t>2. Select the appropriate school year, which is the same as the "fiscal year," using the "fiscal year" drop down menu:</t>
  </si>
  <si>
    <t>The total number of students that presented a waiver for other reasons not listed.</t>
  </si>
  <si>
    <t>The total number of students that did not return either proof of an assessment or a waiver to school.</t>
  </si>
  <si>
    <t>The total number of On-Site Dental Screenings Opt Out.</t>
  </si>
  <si>
    <t>The total number of students that were found to have untreated decay.</t>
  </si>
  <si>
    <t>The total number of students that were found to have had caries experience.</t>
  </si>
  <si>
    <t>Treatment Urgency
The total number of students with no obvious problem found.</t>
  </si>
  <si>
    <t>Treatment Urgency
The total number of students with early dental care recommended.</t>
  </si>
  <si>
    <t>Treatment Urgency
The total number of students with urgent care needed.</t>
  </si>
  <si>
    <t>The total number of parents notified that the student has an urgent dental care need.</t>
  </si>
  <si>
    <t>3. Choose your district and school, and click on the pencil icon under the "actions" column. The "Quick Input Form" above will then open:</t>
  </si>
  <si>
    <t>Did the child receive needed treatment? 
The total number of Yes</t>
  </si>
  <si>
    <t>Did the child receive needed treatment? 
The total number of No</t>
  </si>
  <si>
    <t>Did the child receive needed treatment? 
The total number of I Don't Know</t>
  </si>
  <si>
    <t>Student First and Last Name</t>
  </si>
  <si>
    <t>Completed KOHA assessment, Waiver form (by reason), or None</t>
  </si>
  <si>
    <t>COMPLETED KOHA FORM, SECTION 2</t>
  </si>
  <si>
    <t>TYPE OF FORM RETURNED</t>
  </si>
  <si>
    <t>KOHA DATA SUMMARY</t>
  </si>
  <si>
    <t>BREAKDOWN OF FORMS RETURNED AND NOT RETURNED</t>
  </si>
  <si>
    <t>Number</t>
  </si>
  <si>
    <t>Percent</t>
  </si>
  <si>
    <r>
      <t xml:space="preserve">Students eligible for KOHA who returned a </t>
    </r>
    <r>
      <rPr>
        <b/>
        <i/>
        <sz val="12"/>
        <color theme="1"/>
        <rFont val="Calibri"/>
        <family val="2"/>
        <scheme val="minor"/>
      </rPr>
      <t xml:space="preserve">COMPLETED </t>
    </r>
    <r>
      <rPr>
        <b/>
        <sz val="12"/>
        <color theme="1"/>
        <rFont val="Calibri"/>
        <family val="2"/>
        <scheme val="minor"/>
      </rPr>
      <t>KOHA form</t>
    </r>
  </si>
  <si>
    <r>
      <t xml:space="preserve">Students eligible for KOHA who returned a </t>
    </r>
    <r>
      <rPr>
        <b/>
        <i/>
        <sz val="12"/>
        <color theme="1"/>
        <rFont val="Calibri"/>
        <family val="2"/>
        <scheme val="minor"/>
      </rPr>
      <t xml:space="preserve">WAIVER </t>
    </r>
    <r>
      <rPr>
        <b/>
        <sz val="12"/>
        <color theme="1"/>
        <rFont val="Calibri"/>
        <family val="2"/>
        <scheme val="minor"/>
      </rPr>
      <t>form</t>
    </r>
  </si>
  <si>
    <r>
      <t>Students eligible for KOHA who</t>
    </r>
    <r>
      <rPr>
        <b/>
        <i/>
        <sz val="12"/>
        <color theme="1"/>
        <rFont val="Calibri"/>
        <family val="2"/>
        <scheme val="minor"/>
      </rPr>
      <t xml:space="preserve"> DID NOT RETURN </t>
    </r>
    <r>
      <rPr>
        <b/>
        <sz val="12"/>
        <color theme="1"/>
        <rFont val="Calibri"/>
        <family val="2"/>
        <scheme val="minor"/>
      </rPr>
      <t xml:space="preserve">a completed KOHA or Waiver form </t>
    </r>
  </si>
  <si>
    <t xml:space="preserve">KOHA OUTCOME DATA </t>
  </si>
  <si>
    <t xml:space="preserve">Students with UNTREATED DECAY </t>
  </si>
  <si>
    <t>Students with CARIES EXPERIENCE</t>
  </si>
  <si>
    <t>Students with URGENT DENTAL CARE NEEDS</t>
  </si>
  <si>
    <t xml:space="preserve">Students with urgent dental care needs who RECEIVED TREATMENT </t>
  </si>
  <si>
    <t>Denominator is total # students eligible for KOHA:</t>
  </si>
  <si>
    <t>4. Enter the totals in from the form at left into the SCOHR Data Input Form, and press "submit."</t>
  </si>
  <si>
    <t>Treatment 
Urgency</t>
  </si>
  <si>
    <t>SCOHR Line Item</t>
  </si>
  <si>
    <t>The total number of students with urgent dental care needs with a follow-up appointment scheduled.</t>
  </si>
  <si>
    <r>
      <t xml:space="preserve">Denominator for students with untreated decay, caries experience, and urgent dental care needs is total # students with </t>
    </r>
    <r>
      <rPr>
        <i/>
        <sz val="11"/>
        <color theme="1"/>
        <rFont val="Calibri"/>
        <family val="2"/>
        <scheme val="minor"/>
      </rPr>
      <t xml:space="preserve">completed </t>
    </r>
    <r>
      <rPr>
        <sz val="11"/>
        <color theme="1"/>
        <rFont val="Calibri"/>
        <family val="2"/>
        <scheme val="minor"/>
      </rPr>
      <t>KOHA assessment:</t>
    </r>
  </si>
  <si>
    <r>
      <t>Denominator for students with urgent dental care needs who received treatment is # students</t>
    </r>
    <r>
      <rPr>
        <i/>
        <sz val="11"/>
        <color theme="1"/>
        <rFont val="Calibri"/>
        <family val="2"/>
        <scheme val="minor"/>
      </rPr>
      <t xml:space="preserve"> with urgent dental care needs</t>
    </r>
    <r>
      <rPr>
        <sz val="11"/>
        <color theme="1"/>
        <rFont val="Calibri"/>
        <family val="2"/>
        <scheme val="minor"/>
      </rPr>
      <t>:</t>
    </r>
  </si>
  <si>
    <t>Signed on-site dental screening opt-out letter returned</t>
  </si>
  <si>
    <t>Totals to enter into SCOHR</t>
  </si>
  <si>
    <t>COMPLETED KOHA FORM, SECTION 3. FOLLOW-UP FOR STUDENTS WITH URGENT DENTAL CARE NEEDS</t>
  </si>
  <si>
    <r>
      <t xml:space="preserve">District Name: </t>
    </r>
    <r>
      <rPr>
        <sz val="12"/>
        <color theme="1"/>
        <rFont val="Calibri"/>
        <family val="2"/>
        <scheme val="minor"/>
      </rPr>
      <t xml:space="preserve">Sample District </t>
    </r>
    <r>
      <rPr>
        <b/>
        <sz val="12"/>
        <color theme="1"/>
        <rFont val="Calibri"/>
        <family val="2"/>
        <scheme val="minor"/>
      </rPr>
      <t xml:space="preserve">
</t>
    </r>
  </si>
  <si>
    <r>
      <rPr>
        <b/>
        <sz val="12"/>
        <color theme="1"/>
        <rFont val="Calibri"/>
        <family val="2"/>
        <scheme val="minor"/>
      </rPr>
      <t xml:space="preserve">School Name: </t>
    </r>
    <r>
      <rPr>
        <sz val="12"/>
        <color theme="1"/>
        <rFont val="Calibri"/>
        <family val="2"/>
        <scheme val="minor"/>
      </rPr>
      <t xml:space="preserve">Sample School  </t>
    </r>
  </si>
  <si>
    <r>
      <t>*</t>
    </r>
    <r>
      <rPr>
        <b/>
        <sz val="14"/>
        <color rgb="FFFF0000"/>
        <rFont val="Calibri"/>
        <family val="2"/>
        <scheme val="minor"/>
      </rPr>
      <t xml:space="preserve">This information is pulled </t>
    </r>
    <r>
      <rPr>
        <b/>
        <i/>
        <sz val="14"/>
        <color rgb="FFFF0000"/>
        <rFont val="Calibri"/>
        <family val="2"/>
        <scheme val="minor"/>
      </rPr>
      <t>automatically</t>
    </r>
    <r>
      <rPr>
        <b/>
        <sz val="14"/>
        <color rgb="FFFF0000"/>
        <rFont val="Calibri"/>
        <family val="2"/>
        <scheme val="minor"/>
      </rPr>
      <t xml:space="preserve"> from the "KOHA Data Entry Worksheet" (Tab 1 below). To see data here, enter data in the "KOHA Data Entry Worksheet."</t>
    </r>
  </si>
  <si>
    <t>DATA CHECKS: 
Before entering the numbers in Column C in SCOHR's Data Input Form, check for any comments below</t>
  </si>
  <si>
    <t>Recommendations/Best Practices:
Check for any comments below</t>
  </si>
  <si>
    <r>
      <t xml:space="preserve">Grade 
</t>
    </r>
    <r>
      <rPr>
        <b/>
        <sz val="10"/>
        <rFont val="Calibri"/>
        <family val="2"/>
        <scheme val="minor"/>
      </rPr>
      <t xml:space="preserve">(Ks and </t>
    </r>
    <r>
      <rPr>
        <b/>
        <i/>
        <sz val="10"/>
        <rFont val="Calibri"/>
        <family val="2"/>
        <scheme val="minor"/>
      </rPr>
      <t xml:space="preserve">only </t>
    </r>
    <r>
      <rPr>
        <b/>
        <sz val="10"/>
        <rFont val="Calibri"/>
        <family val="2"/>
        <scheme val="minor"/>
      </rPr>
      <t xml:space="preserve">those 1st graders in their first year of public school. If TK forms are returned, they will </t>
    </r>
    <r>
      <rPr>
        <b/>
        <i/>
        <sz val="10"/>
        <rFont val="Calibri"/>
        <family val="2"/>
        <scheme val="minor"/>
      </rPr>
      <t xml:space="preserve">not </t>
    </r>
    <r>
      <rPr>
        <b/>
        <sz val="10"/>
        <rFont val="Calibri"/>
        <family val="2"/>
        <scheme val="minor"/>
      </rPr>
      <t xml:space="preserve">be entered into SCOHR this year. They will be entered into SCOHR at the end of </t>
    </r>
    <r>
      <rPr>
        <b/>
        <i/>
        <sz val="10"/>
        <rFont val="Calibri"/>
        <family val="2"/>
        <scheme val="minor"/>
      </rPr>
      <t xml:space="preserve">next </t>
    </r>
    <r>
      <rPr>
        <b/>
        <sz val="10"/>
        <rFont val="Calibri"/>
        <family val="2"/>
        <scheme val="minor"/>
      </rPr>
      <t>school year, when the student is in Kindergarten).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</si>
</sst>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3" x14ac:knownFonts="1">
    <font>
      <sz val="11"/>
      <color theme="1"/>
      <name val="Calibri"/>
      <family val="2"/>
      <scheme val="minor"/>
    </font>
    <font>
      <b/>
      <sz val="14"/>
      <name val="Calibri"/>
      <family val="2"/>
      <scheme val="minor"/>
    </font>
    <font>
      <sz val="8"/>
      <name val="Calibri"/>
      <family val="2"/>
      <scheme val="minor"/>
    </font>
    <font>
      <u/>
      <sz val="11"/>
      <color theme="10"/>
      <name val="Calibri"/>
      <family val="2"/>
      <scheme val="minor"/>
    </font>
    <font>
      <b/>
      <i/>
      <sz val="14"/>
      <color theme="1"/>
      <name val="Calibri"/>
      <family val="2"/>
      <scheme val="minor"/>
    </font>
    <font>
      <b/>
      <u/>
      <sz val="14"/>
      <color theme="10"/>
      <name val="Calibri"/>
      <family val="2"/>
      <scheme val="minor"/>
    </font>
    <font>
      <b/>
      <sz val="12"/>
      <color theme="1"/>
      <name val="Calibri"/>
      <family val="2"/>
      <scheme val="minor"/>
    </font>
    <font>
      <b/>
      <sz val="13"/>
      <color theme="1"/>
      <name val="Calibri"/>
      <family val="2"/>
      <scheme val="minor"/>
    </font>
    <font>
      <b/>
      <sz val="12"/>
      <name val="Calibri"/>
      <family val="2"/>
      <scheme val="minor"/>
    </font>
    <font>
      <b/>
      <sz val="10"/>
      <name val="Calibri"/>
      <family val="2"/>
      <scheme val="minor"/>
    </font>
    <font>
      <b/>
      <i/>
      <sz val="10"/>
      <name val="Calibri"/>
      <family val="2"/>
      <scheme val="minor"/>
    </font>
    <font>
      <sz val="12"/>
      <color theme="1"/>
      <name val="Calibri"/>
      <family val="2"/>
      <scheme val="minor"/>
    </font>
    <font>
      <b/>
      <i/>
      <sz val="12"/>
      <color theme="1"/>
      <name val="Calibri"/>
      <family val="2"/>
      <scheme val="minor"/>
    </font>
    <font>
      <sz val="11"/>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b/>
      <sz val="11"/>
      <color theme="1"/>
      <name val="Calibri"/>
      <family val="2"/>
      <scheme val="minor"/>
    </font>
    <font>
      <i/>
      <sz val="11"/>
      <color theme="1"/>
      <name val="Calibri"/>
      <family val="2"/>
      <scheme val="minor"/>
    </font>
    <font>
      <sz val="14"/>
      <color theme="1"/>
      <name val="Calibri"/>
      <family val="2"/>
      <scheme val="minor"/>
    </font>
    <font>
      <sz val="14"/>
      <color rgb="FFFF0000"/>
      <name val="Calibri"/>
      <family val="2"/>
      <scheme val="minor"/>
    </font>
    <font>
      <b/>
      <sz val="14"/>
      <color rgb="FFFF0000"/>
      <name val="Calibri"/>
      <family val="2"/>
      <scheme val="minor"/>
    </font>
    <font>
      <b/>
      <i/>
      <sz val="14"/>
      <color rgb="FFFF0000"/>
      <name val="Calibri"/>
      <family val="2"/>
      <scheme val="minor"/>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E9A5AA"/>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0B6B7"/>
        <bgColor indexed="64"/>
      </patternFill>
    </fill>
    <fill>
      <patternFill patternType="solid">
        <fgColor rgb="FFE2EFDA"/>
        <bgColor indexed="64"/>
      </patternFill>
    </fill>
    <fill>
      <patternFill patternType="solid">
        <fgColor theme="0" tint="-4.9989318521683403E-2"/>
        <bgColor indexed="64"/>
      </patternFill>
    </fill>
    <fill>
      <patternFill patternType="solid">
        <fgColor rgb="FFD8B6D1"/>
        <bgColor indexed="64"/>
      </patternFill>
    </fill>
    <fill>
      <patternFill patternType="solid">
        <fgColor theme="0"/>
        <bgColor indexed="64"/>
      </patternFill>
    </fill>
    <fill>
      <patternFill patternType="solid">
        <fgColor theme="5" tint="0.79998168889431442"/>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ck">
        <color theme="9" tint="0.399945066682943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s>
  <cellStyleXfs count="3">
    <xf numFmtId="0" fontId="0" fillId="0" borderId="0"/>
    <xf numFmtId="0" fontId="3" fillId="0" borderId="0" applyNumberFormat="0" applyFill="0" applyBorder="0" applyAlignment="0" applyProtection="0"/>
    <xf numFmtId="9" fontId="13" fillId="0" borderId="0" applyFont="0" applyFill="0" applyBorder="0" applyAlignment="0" applyProtection="0"/>
  </cellStyleXfs>
  <cellXfs count="108">
    <xf numFmtId="0" fontId="0" fillId="0" borderId="0" xfId="0"/>
    <xf numFmtId="0" fontId="0" fillId="0" borderId="0" xfId="0" applyAlignment="1" applyProtection="1">
      <alignment vertical="top" wrapText="1"/>
      <protection locked="0"/>
    </xf>
    <xf numFmtId="0" fontId="0" fillId="0" borderId="0" xfId="0" applyAlignment="1">
      <alignment vertical="top" wrapText="1"/>
    </xf>
    <xf numFmtId="0" fontId="4" fillId="6" borderId="3" xfId="0" applyFont="1" applyFill="1" applyBorder="1" applyAlignment="1">
      <alignment horizontal="center" vertical="center" wrapText="1"/>
    </xf>
    <xf numFmtId="0" fontId="7" fillId="0" borderId="0" xfId="0" applyFont="1"/>
    <xf numFmtId="0" fontId="0" fillId="0" borderId="3" xfId="0" applyBorder="1" applyAlignment="1">
      <alignment wrapText="1"/>
    </xf>
    <xf numFmtId="0" fontId="6" fillId="4" borderId="1" xfId="0" applyFont="1" applyFill="1" applyBorder="1" applyAlignment="1">
      <alignment horizontal="center" vertical="top" wrapText="1"/>
    </xf>
    <xf numFmtId="0" fontId="11" fillId="0" borderId="0" xfId="0" applyFont="1" applyAlignment="1">
      <alignment vertical="top"/>
    </xf>
    <xf numFmtId="0" fontId="0" fillId="0" borderId="0" xfId="0" applyAlignment="1" applyProtection="1">
      <alignment horizontal="left" vertical="top"/>
      <protection locked="0"/>
    </xf>
    <xf numFmtId="0" fontId="0" fillId="0" borderId="0" xfId="0" applyAlignment="1" applyProtection="1">
      <alignment vertical="top"/>
      <protection locked="0"/>
    </xf>
    <xf numFmtId="164" fontId="0" fillId="0" borderId="0" xfId="0" applyNumberFormat="1" applyAlignment="1" applyProtection="1">
      <alignment horizontal="center" vertical="top"/>
      <protection locked="0"/>
    </xf>
    <xf numFmtId="0" fontId="0" fillId="0" borderId="0" xfId="0" applyAlignment="1" applyProtection="1">
      <alignment horizontal="center" vertical="top"/>
      <protection locked="0"/>
    </xf>
    <xf numFmtId="0" fontId="0" fillId="0" borderId="0" xfId="0" applyAlignment="1">
      <alignment vertical="top"/>
    </xf>
    <xf numFmtId="0" fontId="0" fillId="0" borderId="0" xfId="0" applyAlignment="1">
      <alignment horizontal="left" vertical="top"/>
    </xf>
    <xf numFmtId="164" fontId="0" fillId="0" borderId="0" xfId="0" applyNumberFormat="1" applyAlignment="1">
      <alignment horizontal="center" vertical="top"/>
    </xf>
    <xf numFmtId="0" fontId="0" fillId="0" borderId="0" xfId="0" applyAlignment="1">
      <alignment horizontal="center" vertical="top"/>
    </xf>
    <xf numFmtId="0" fontId="11" fillId="9" borderId="0" xfId="0" applyFont="1" applyFill="1" applyAlignment="1">
      <alignment vertical="center" wrapText="1"/>
    </xf>
    <xf numFmtId="0" fontId="11" fillId="4" borderId="0" xfId="0" applyFont="1" applyFill="1" applyAlignment="1">
      <alignment vertical="center" wrapText="1"/>
    </xf>
    <xf numFmtId="0" fontId="8" fillId="3" borderId="2" xfId="0" applyFont="1" applyFill="1" applyBorder="1" applyAlignment="1">
      <alignment horizontal="left" vertical="center" wrapText="1"/>
    </xf>
    <xf numFmtId="0" fontId="11" fillId="5" borderId="0" xfId="0" applyFont="1" applyFill="1" applyAlignment="1">
      <alignment vertical="center" wrapText="1"/>
    </xf>
    <xf numFmtId="0" fontId="1" fillId="0" borderId="0" xfId="0" applyFont="1" applyAlignment="1">
      <alignment horizontal="center" vertical="center" wrapText="1"/>
    </xf>
    <xf numFmtId="0" fontId="15" fillId="11" borderId="0" xfId="0" applyFont="1" applyFill="1"/>
    <xf numFmtId="0" fontId="0" fillId="10" borderId="0" xfId="0" applyFill="1"/>
    <xf numFmtId="0" fontId="6" fillId="10" borderId="3" xfId="0" applyFont="1" applyFill="1" applyBorder="1" applyAlignment="1">
      <alignment horizontal="center"/>
    </xf>
    <xf numFmtId="0" fontId="0" fillId="12" borderId="0" xfId="0" applyFill="1"/>
    <xf numFmtId="0" fontId="6" fillId="0" borderId="3" xfId="0" applyFont="1" applyBorder="1" applyAlignment="1">
      <alignment vertical="top" wrapText="1"/>
    </xf>
    <xf numFmtId="0" fontId="11" fillId="0" borderId="3" xfId="0" applyFont="1" applyBorder="1" applyAlignment="1">
      <alignment horizontal="center" vertical="center" wrapText="1"/>
    </xf>
    <xf numFmtId="9" fontId="11" fillId="0" borderId="3" xfId="2" applyFont="1" applyBorder="1" applyAlignment="1">
      <alignment horizontal="center" vertical="center"/>
    </xf>
    <xf numFmtId="0" fontId="11" fillId="0" borderId="0" xfId="0" applyFont="1"/>
    <xf numFmtId="0" fontId="6" fillId="0" borderId="3" xfId="0" applyFont="1" applyBorder="1" applyAlignment="1">
      <alignment wrapText="1"/>
    </xf>
    <xf numFmtId="9" fontId="11" fillId="0" borderId="0" xfId="0" applyNumberFormat="1" applyFont="1"/>
    <xf numFmtId="0" fontId="11" fillId="10" borderId="0" xfId="0" applyFont="1" applyFill="1" applyAlignment="1">
      <alignment horizontal="center"/>
    </xf>
    <xf numFmtId="0" fontId="11" fillId="0" borderId="3" xfId="0" applyFont="1" applyBorder="1" applyAlignment="1">
      <alignment horizontal="center" wrapText="1"/>
    </xf>
    <xf numFmtId="9" fontId="11" fillId="0" borderId="3" xfId="2" applyFont="1" applyBorder="1" applyAlignment="1">
      <alignment horizontal="center"/>
    </xf>
    <xf numFmtId="0" fontId="11" fillId="0" borderId="3" xfId="0" applyFont="1" applyBorder="1" applyAlignment="1">
      <alignment horizontal="center"/>
    </xf>
    <xf numFmtId="0" fontId="6" fillId="0" borderId="0" xfId="0" applyFont="1" applyAlignment="1">
      <alignment vertical="top" wrapText="1"/>
    </xf>
    <xf numFmtId="9" fontId="0" fillId="0" borderId="0" xfId="2" applyFont="1" applyBorder="1"/>
    <xf numFmtId="0" fontId="6" fillId="0" borderId="0" xfId="0" applyFont="1" applyAlignment="1">
      <alignment wrapText="1"/>
    </xf>
    <xf numFmtId="0" fontId="0" fillId="0" borderId="3" xfId="0" applyBorder="1" applyAlignment="1">
      <alignment horizontal="center"/>
    </xf>
    <xf numFmtId="0" fontId="0" fillId="0" borderId="0" xfId="0" applyAlignment="1">
      <alignment horizontal="left" vertical="top" wrapText="1"/>
    </xf>
    <xf numFmtId="0" fontId="0" fillId="0" borderId="0" xfId="0" applyAlignment="1">
      <alignment horizontal="center" vertical="center"/>
    </xf>
    <xf numFmtId="0" fontId="5" fillId="0" borderId="0" xfId="1" applyFont="1" applyFill="1" applyBorder="1" applyAlignment="1">
      <alignment vertical="top" wrapText="1"/>
    </xf>
    <xf numFmtId="0" fontId="6" fillId="0" borderId="0" xfId="0" applyFont="1" applyAlignment="1">
      <alignment horizontal="center" wrapText="1"/>
    </xf>
    <xf numFmtId="0" fontId="11" fillId="3" borderId="0" xfId="0" applyFont="1" applyFill="1" applyAlignment="1">
      <alignment horizontal="left" vertical="center" wrapText="1"/>
    </xf>
    <xf numFmtId="164"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pplyProtection="1">
      <alignment horizontal="center" vertical="center"/>
      <protection locked="0"/>
    </xf>
    <xf numFmtId="0" fontId="8" fillId="10" borderId="2" xfId="0" applyFont="1" applyFill="1" applyBorder="1" applyAlignment="1">
      <alignment horizontal="left" vertical="center" wrapText="1"/>
    </xf>
    <xf numFmtId="0" fontId="6" fillId="10" borderId="1" xfId="0" applyFont="1" applyFill="1" applyBorder="1" applyAlignment="1">
      <alignment vertical="top" wrapText="1"/>
    </xf>
    <xf numFmtId="0" fontId="6" fillId="2" borderId="1" xfId="0" applyFont="1" applyFill="1" applyBorder="1" applyAlignment="1">
      <alignment horizontal="center" vertical="center" wrapText="1"/>
    </xf>
    <xf numFmtId="0" fontId="17" fillId="0" borderId="0" xfId="0" applyFont="1"/>
    <xf numFmtId="0" fontId="6" fillId="3" borderId="3" xfId="0" applyFont="1" applyFill="1" applyBorder="1" applyAlignment="1">
      <alignment horizontal="center" wrapText="1"/>
    </xf>
    <xf numFmtId="0" fontId="6" fillId="2" borderId="3" xfId="0" applyFont="1" applyFill="1" applyBorder="1" applyAlignment="1">
      <alignment horizontal="center" wrapText="1"/>
    </xf>
    <xf numFmtId="0" fontId="6" fillId="8" borderId="3" xfId="0" applyFont="1" applyFill="1" applyBorder="1" applyAlignment="1">
      <alignment horizontal="center" wrapText="1"/>
    </xf>
    <xf numFmtId="0" fontId="6" fillId="5" borderId="3" xfId="0" applyFont="1" applyFill="1" applyBorder="1" applyAlignment="1">
      <alignment horizontal="center" wrapText="1"/>
    </xf>
    <xf numFmtId="0" fontId="17" fillId="0" borderId="0" xfId="0" applyFont="1" applyAlignment="1">
      <alignment horizontal="center" wrapText="1"/>
    </xf>
    <xf numFmtId="0" fontId="17" fillId="0" borderId="0" xfId="0" applyFont="1" applyAlignment="1">
      <alignment vertical="center" wrapText="1"/>
    </xf>
    <xf numFmtId="0" fontId="0" fillId="3" borderId="3" xfId="0" applyFill="1" applyBorder="1" applyAlignment="1">
      <alignment wrapText="1"/>
    </xf>
    <xf numFmtId="0" fontId="0" fillId="2" borderId="3" xfId="0" applyFill="1" applyBorder="1" applyAlignment="1">
      <alignment vertical="center" wrapText="1"/>
    </xf>
    <xf numFmtId="0" fontId="0" fillId="8" borderId="3" xfId="0" applyFill="1" applyBorder="1" applyAlignment="1">
      <alignment vertical="center" wrapText="1"/>
    </xf>
    <xf numFmtId="0" fontId="0" fillId="3" borderId="3" xfId="0" applyFill="1" applyBorder="1" applyAlignment="1">
      <alignment vertical="center" wrapText="1"/>
    </xf>
    <xf numFmtId="0" fontId="0" fillId="5" borderId="3" xfId="0" applyFill="1" applyBorder="1" applyAlignment="1">
      <alignment vertical="center" wrapText="1"/>
    </xf>
    <xf numFmtId="0" fontId="0" fillId="0" borderId="3" xfId="0" applyBorder="1" applyAlignment="1">
      <alignment vertical="center" wrapText="1"/>
    </xf>
    <xf numFmtId="0" fontId="6" fillId="0" borderId="3" xfId="0" applyFont="1" applyBorder="1" applyAlignment="1">
      <alignment horizontal="center" wrapText="1"/>
    </xf>
    <xf numFmtId="0" fontId="6" fillId="0" borderId="3" xfId="0" applyFont="1" applyBorder="1" applyAlignment="1">
      <alignment horizontal="center" vertical="center" wrapText="1"/>
    </xf>
    <xf numFmtId="0" fontId="11" fillId="10" borderId="18" xfId="0" applyFont="1" applyFill="1" applyBorder="1" applyAlignment="1">
      <alignment vertical="top" wrapText="1"/>
    </xf>
    <xf numFmtId="0" fontId="16" fillId="0" borderId="3" xfId="0" applyFont="1" applyBorder="1" applyAlignment="1">
      <alignment horizontal="center" vertical="center" wrapText="1"/>
    </xf>
    <xf numFmtId="0" fontId="7" fillId="0" borderId="0" xfId="0" applyFont="1" applyAlignment="1">
      <alignment vertical="top" wrapText="1"/>
    </xf>
    <xf numFmtId="0" fontId="5" fillId="7" borderId="5" xfId="1" applyFont="1" applyFill="1" applyBorder="1" applyAlignment="1">
      <alignment vertical="top" wrapText="1"/>
    </xf>
    <xf numFmtId="0" fontId="5" fillId="7" borderId="4" xfId="1" applyFont="1" applyFill="1" applyBorder="1" applyAlignment="1">
      <alignment vertical="top" wrapText="1"/>
    </xf>
    <xf numFmtId="0" fontId="5" fillId="7" borderId="6" xfId="1" applyFont="1" applyFill="1" applyBorder="1" applyAlignment="1">
      <alignment vertical="top" wrapText="1"/>
    </xf>
    <xf numFmtId="0" fontId="5" fillId="7" borderId="7" xfId="1" applyFont="1" applyFill="1" applyBorder="1" applyAlignment="1">
      <alignment vertical="top" wrapText="1"/>
    </xf>
    <xf numFmtId="0" fontId="5" fillId="7" borderId="0" xfId="1" applyFont="1" applyFill="1" applyBorder="1" applyAlignment="1">
      <alignment vertical="top" wrapText="1"/>
    </xf>
    <xf numFmtId="0" fontId="5" fillId="7" borderId="8" xfId="1" applyFont="1" applyFill="1" applyBorder="1" applyAlignment="1">
      <alignment vertical="top" wrapText="1"/>
    </xf>
    <xf numFmtId="0" fontId="5" fillId="7" borderId="9" xfId="1" applyFont="1" applyFill="1" applyBorder="1" applyAlignment="1">
      <alignment vertical="top" wrapText="1"/>
    </xf>
    <xf numFmtId="0" fontId="5" fillId="7" borderId="10" xfId="1" applyFont="1" applyFill="1" applyBorder="1" applyAlignment="1">
      <alignment vertical="top" wrapText="1"/>
    </xf>
    <xf numFmtId="0" fontId="5" fillId="7" borderId="11" xfId="1" applyFont="1" applyFill="1" applyBorder="1" applyAlignment="1">
      <alignment vertical="top" wrapText="1"/>
    </xf>
    <xf numFmtId="0" fontId="4" fillId="13" borderId="3" xfId="0" applyFont="1" applyFill="1" applyBorder="1" applyAlignment="1">
      <alignment vertical="center" wrapText="1"/>
    </xf>
    <xf numFmtId="0" fontId="6" fillId="0" borderId="3" xfId="0" applyFont="1" applyBorder="1" applyAlignment="1">
      <alignment vertical="center" wrapText="1"/>
    </xf>
    <xf numFmtId="0" fontId="17" fillId="0" borderId="3" xfId="0" applyFont="1" applyBorder="1"/>
    <xf numFmtId="0" fontId="17" fillId="0" borderId="3" xfId="0" applyFont="1" applyBorder="1" applyAlignment="1">
      <alignment vertical="center" wrapText="1"/>
    </xf>
    <xf numFmtId="0" fontId="4" fillId="13" borderId="3" xfId="0" applyFont="1" applyFill="1" applyBorder="1" applyAlignment="1">
      <alignment horizontal="left" vertical="center" wrapText="1"/>
    </xf>
    <xf numFmtId="0" fontId="17" fillId="0" borderId="3" xfId="0" applyFont="1" applyBorder="1" applyAlignment="1">
      <alignment horizontal="left" vertical="center" wrapText="1"/>
    </xf>
    <xf numFmtId="0" fontId="17" fillId="0" borderId="3" xfId="0" applyFont="1" applyBorder="1" applyAlignment="1">
      <alignment vertical="top" wrapText="1"/>
    </xf>
    <xf numFmtId="0" fontId="16" fillId="0" borderId="3" xfId="0" applyFont="1" applyFill="1" applyBorder="1" applyAlignment="1">
      <alignment horizontal="center" vertical="center" wrapText="1"/>
    </xf>
    <xf numFmtId="0" fontId="15" fillId="0" borderId="0" xfId="0" applyFont="1"/>
    <xf numFmtId="0" fontId="14" fillId="0" borderId="0" xfId="0" applyFont="1"/>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17" fillId="5" borderId="12"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17" fillId="0" borderId="17" xfId="0" applyFont="1" applyBorder="1" applyAlignment="1">
      <alignment horizontal="center"/>
    </xf>
    <xf numFmtId="0" fontId="17" fillId="0" borderId="15" xfId="0" applyFont="1" applyBorder="1" applyAlignment="1">
      <alignment horizontal="center"/>
    </xf>
    <xf numFmtId="0" fontId="17" fillId="0" borderId="16" xfId="0" applyFont="1" applyBorder="1" applyAlignment="1">
      <alignment horizontal="center"/>
    </xf>
    <xf numFmtId="0" fontId="17" fillId="0" borderId="17"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0" fillId="0" borderId="3" xfId="0" applyBorder="1" applyAlignment="1">
      <alignment horizontal="left" wrapText="1"/>
    </xf>
    <xf numFmtId="0" fontId="0" fillId="0" borderId="3" xfId="0" applyBorder="1" applyAlignment="1">
      <alignment horizontal="center" vertical="center"/>
    </xf>
    <xf numFmtId="0" fontId="14" fillId="11" borderId="3" xfId="0" applyFont="1" applyFill="1" applyBorder="1" applyAlignment="1">
      <alignment horizontal="center"/>
    </xf>
    <xf numFmtId="0" fontId="16" fillId="5" borderId="3" xfId="0" applyFont="1" applyFill="1" applyBorder="1" applyAlignment="1">
      <alignment horizontal="center"/>
    </xf>
    <xf numFmtId="0" fontId="0" fillId="0" borderId="3" xfId="0" applyBorder="1" applyAlignment="1">
      <alignment horizontal="left" vertical="top" wrapText="1"/>
    </xf>
    <xf numFmtId="0" fontId="20" fillId="10" borderId="7" xfId="0" applyFont="1" applyFill="1" applyBorder="1" applyAlignment="1">
      <alignment horizontal="left" vertical="top" wrapText="1"/>
    </xf>
    <xf numFmtId="0" fontId="19" fillId="10" borderId="0" xfId="0" applyFont="1" applyFill="1" applyAlignment="1">
      <alignment horizontal="left" vertical="top" wrapText="1"/>
    </xf>
    <xf numFmtId="0" fontId="19" fillId="10" borderId="7" xfId="0" applyFont="1" applyFill="1" applyBorder="1" applyAlignment="1">
      <alignment horizontal="left" vertical="top" wrapText="1"/>
    </xf>
  </cellXfs>
  <cellStyles count="3">
    <cellStyle name="Hyperlink" xfId="1" builtinId="8"/>
    <cellStyle name="Normal" xfId="0" builtinId="0"/>
    <cellStyle name="Percent" xfId="2" builtinId="5"/>
  </cellStyles>
  <dxfs count="31">
    <dxf>
      <fill>
        <patternFill>
          <bgColor rgb="FFFF9999"/>
        </patternFill>
      </fill>
    </dxf>
    <dxf>
      <fill>
        <patternFill>
          <bgColor theme="9" tint="0.79998168889431442"/>
        </patternFill>
      </fill>
    </dxf>
    <dxf>
      <fill>
        <patternFill>
          <bgColor rgb="FFFF9999"/>
        </patternFill>
      </fill>
    </dxf>
    <dxf>
      <fill>
        <patternFill>
          <bgColor rgb="FFFF9999"/>
        </patternFill>
      </fill>
    </dxf>
    <dxf>
      <fill>
        <patternFill>
          <bgColor rgb="FFFF9999"/>
        </patternFill>
      </fill>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1" hidden="0"/>
    </dxf>
    <dxf>
      <font>
        <strike val="0"/>
        <outline val="0"/>
        <shadow val="0"/>
        <u val="none"/>
        <vertAlign val="baseline"/>
        <sz val="11"/>
        <color theme="1"/>
        <name val="Calibri"/>
        <family val="2"/>
        <scheme val="minor"/>
      </font>
      <numFmt numFmtId="164" formatCode="mm/dd/yy;@"/>
      <fill>
        <patternFill patternType="none">
          <fgColor indexed="64"/>
          <bgColor indexed="65"/>
        </patternFill>
      </fill>
      <alignment horizontal="center" vertical="center" textRotation="0" wrapText="0" indent="0" justifyLastLine="0" shrinkToFit="0" readingOrder="0"/>
      <protection locked="1" hidden="0"/>
    </dxf>
    <dxf>
      <font>
        <strike val="0"/>
        <outline val="0"/>
        <shadow val="0"/>
        <u val="none"/>
        <vertAlign val="baseline"/>
        <sz val="11"/>
        <color theme="1"/>
        <name val="Calibri"/>
        <family val="2"/>
        <scheme val="minor"/>
      </font>
      <numFmt numFmtId="0" formatCode="General"/>
      <alignment horizontal="left" vertical="center" textRotation="0" wrapText="1" indent="0" justifyLastLine="0" shrinkToFit="0" readingOrder="0"/>
      <protection locked="1"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1"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theme="1"/>
        <name val="Calibri"/>
        <family val="2"/>
        <scheme val="minor"/>
      </font>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border outline="0">
        <top style="thin">
          <color auto="1"/>
        </top>
      </border>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1" hidden="0"/>
    </dxf>
    <dxf>
      <border>
        <bottom style="thick">
          <color theme="9" tint="0.39994506668294322"/>
        </bottom>
      </border>
    </dxf>
    <dxf>
      <font>
        <b/>
        <strike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9999"/>
        </patternFill>
      </fill>
    </dxf>
    <dxf>
      <fill>
        <patternFill>
          <bgColor rgb="FFFF9999"/>
        </patternFill>
      </fill>
    </dxf>
  </dxfs>
  <tableStyles count="0" defaultTableStyle="TableStyleMedium2" defaultPivotStyle="PivotStyleLight16"/>
  <colors>
    <mruColors>
      <color rgb="FFCCCCFF"/>
      <color rgb="FFFF9999"/>
      <color rgb="FFCFAFE7"/>
      <color rgb="FFFFFFCC"/>
      <color rgb="FFE9A5AA"/>
      <color rgb="FFE2EFDA"/>
      <color rgb="FFE69A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baseline="0">
                <a:solidFill>
                  <a:schemeClr val="tx1"/>
                </a:solidFill>
              </a:rPr>
              <a:t>Breakdown of forms returned and not returned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spPr>
            <a:solidFill>
              <a:schemeClr val="accent6"/>
            </a:solidFill>
          </c:spPr>
          <c:dPt>
            <c:idx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8-6193-4A1C-96A9-13F7C4082F95}"/>
              </c:ext>
            </c:extLst>
          </c:dPt>
          <c:dPt>
            <c:idx val="1"/>
            <c:bubble3D val="0"/>
            <c:spPr>
              <a:solidFill>
                <a:schemeClr val="accent6"/>
              </a:solidFill>
              <a:ln>
                <a:noFill/>
              </a:ln>
              <a:effectLst/>
            </c:spPr>
            <c:extLst xmlns:c15="http://schemas.microsoft.com/office/drawing/2012/chart">
              <c:ext xmlns:c16="http://schemas.microsoft.com/office/drawing/2014/chart" uri="{C3380CC4-5D6E-409C-BE32-E72D297353CC}">
                <c16:uniqueId val="{0000000A-6193-4A1C-96A9-13F7C4082F95}"/>
              </c:ext>
            </c:extLst>
          </c:dPt>
          <c:dPt>
            <c:idx val="2"/>
            <c:bubble3D val="0"/>
            <c:spPr>
              <a:solidFill>
                <a:srgbClr val="FF0000"/>
              </a:solidFill>
              <a:ln>
                <a:noFill/>
              </a:ln>
              <a:effectLst/>
            </c:spPr>
            <c:extLst xmlns:c15="http://schemas.microsoft.com/office/drawing/2012/chart">
              <c:ext xmlns:c16="http://schemas.microsoft.com/office/drawing/2014/chart" uri="{C3380CC4-5D6E-409C-BE32-E72D297353CC}">
                <c16:uniqueId val="{0000000C-6193-4A1C-96A9-13F7C4082F9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'KOHA Data Summary'!$A$4:$A$6</c:f>
              <c:strCache>
                <c:ptCount val="3"/>
                <c:pt idx="0">
                  <c:v>Students eligible for KOHA who returned a COMPLETED KOHA form</c:v>
                </c:pt>
                <c:pt idx="1">
                  <c:v>Students eligible for KOHA who returned a WAIVER form</c:v>
                </c:pt>
                <c:pt idx="2">
                  <c:v>Students eligible for KOHA who DID NOT RETURN a completed KOHA or Waiver form </c:v>
                </c:pt>
              </c:strCache>
            </c:strRef>
          </c:cat>
          <c:val>
            <c:numRef>
              <c:f>'KOHA Data Summary'!$C$4:$C$6</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D-6193-4A1C-96A9-13F7C4082F95}"/>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l"/>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KOHA </a:t>
            </a:r>
            <a:r>
              <a:rPr lang="en-US" b="1" baseline="0">
                <a:solidFill>
                  <a:sysClr val="windowText" lastClr="000000"/>
                </a:solidFill>
              </a:rPr>
              <a:t>outcome data </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38939B"/>
              </a:solidFill>
              <a:ln>
                <a:noFill/>
              </a:ln>
              <a:effectLst/>
            </c:spPr>
            <c:extLst>
              <c:ext xmlns:c16="http://schemas.microsoft.com/office/drawing/2014/chart" uri="{C3380CC4-5D6E-409C-BE32-E72D297353CC}">
                <c16:uniqueId val="{00000001-97F6-4049-80BD-4F873F0FE51C}"/>
              </c:ext>
            </c:extLst>
          </c:dPt>
          <c:dPt>
            <c:idx val="1"/>
            <c:invertIfNegative val="0"/>
            <c:bubble3D val="0"/>
            <c:spPr>
              <a:solidFill>
                <a:srgbClr val="7030A0"/>
              </a:solidFill>
              <a:ln>
                <a:noFill/>
              </a:ln>
              <a:effectLst/>
            </c:spPr>
            <c:extLst>
              <c:ext xmlns:c16="http://schemas.microsoft.com/office/drawing/2014/chart" uri="{C3380CC4-5D6E-409C-BE32-E72D297353CC}">
                <c16:uniqueId val="{00000003-97F6-4049-80BD-4F873F0FE51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97F6-4049-80BD-4F873F0FE51C}"/>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97F6-4049-80BD-4F873F0FE51C}"/>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'KOHA Data Summary'!$A$9:$A$12</c:f>
              <c:strCache>
                <c:ptCount val="4"/>
                <c:pt idx="0">
                  <c:v>Students with UNTREATED DECAY </c:v>
                </c:pt>
                <c:pt idx="1">
                  <c:v>Students with CARIES EXPERIENCE</c:v>
                </c:pt>
                <c:pt idx="2">
                  <c:v>Students with URGENT DENTAL CARE NEEDS</c:v>
                </c:pt>
                <c:pt idx="3">
                  <c:v>Students with urgent dental care needs who RECEIVED TREATMENT </c:v>
                </c:pt>
              </c:strCache>
            </c:strRef>
          </c:cat>
          <c:val>
            <c:numRef>
              <c:f>'KOHA Data Summary'!$C$9:$C$12</c:f>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9-252F-48DB-9B15-B51B967DDBDC}"/>
            </c:ext>
          </c:extLst>
        </c:ser>
        <c:dLbls>
          <c:dLblPos val="outEnd"/>
          <c:showLegendKey val="0"/>
          <c:showVal val="1"/>
          <c:showCatName val="0"/>
          <c:showSerName val="0"/>
          <c:showPercent val="0"/>
          <c:showBubbleSize val="0"/>
        </c:dLbls>
        <c:gapWidth val="219"/>
        <c:overlap val="-27"/>
        <c:axId val="699446112"/>
        <c:axId val="699450792"/>
        <c:extLst/>
      </c:barChart>
      <c:catAx>
        <c:axId val="69944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9450792"/>
        <c:crosses val="autoZero"/>
        <c:auto val="1"/>
        <c:lblAlgn val="ctr"/>
        <c:lblOffset val="100"/>
        <c:noMultiLvlLbl val="0"/>
      </c:catAx>
      <c:valAx>
        <c:axId val="699450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944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26</xdr:row>
      <xdr:rowOff>133350</xdr:rowOff>
    </xdr:from>
    <xdr:to>
      <xdr:col>1</xdr:col>
      <xdr:colOff>3828701</xdr:colOff>
      <xdr:row>35</xdr:row>
      <xdr:rowOff>76200</xdr:rowOff>
    </xdr:to>
    <xdr:pic>
      <xdr:nvPicPr>
        <xdr:cNvPr id="2" name="Picture 1">
          <a:extLst>
            <a:ext uri="{FF2B5EF4-FFF2-40B4-BE49-F238E27FC236}">
              <a16:creationId xmlns:a16="http://schemas.microsoft.com/office/drawing/2014/main" id="{3686D6CB-378B-499E-8CD8-F97B2CFD8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8210550"/>
          <a:ext cx="4800251" cy="1657350"/>
        </a:xfrm>
        <a:prstGeom prst="rect">
          <a:avLst/>
        </a:prstGeom>
      </xdr:spPr>
    </xdr:pic>
    <xdr:clientData/>
  </xdr:twoCellAnchor>
  <xdr:twoCellAnchor editAs="oneCell">
    <xdr:from>
      <xdr:col>0</xdr:col>
      <xdr:colOff>152400</xdr:colOff>
      <xdr:row>37</xdr:row>
      <xdr:rowOff>123825</xdr:rowOff>
    </xdr:from>
    <xdr:to>
      <xdr:col>1</xdr:col>
      <xdr:colOff>2090816</xdr:colOff>
      <xdr:row>49</xdr:row>
      <xdr:rowOff>114300</xdr:rowOff>
    </xdr:to>
    <xdr:pic>
      <xdr:nvPicPr>
        <xdr:cNvPr id="4" name="Picture 3">
          <a:extLst>
            <a:ext uri="{FF2B5EF4-FFF2-40B4-BE49-F238E27FC236}">
              <a16:creationId xmlns:a16="http://schemas.microsoft.com/office/drawing/2014/main" id="{4D669E03-0FDC-4EEC-844E-CE623C287E5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0909" b="27895"/>
        <a:stretch/>
      </xdr:blipFill>
      <xdr:spPr>
        <a:xfrm>
          <a:off x="152400" y="10325100"/>
          <a:ext cx="3081416" cy="2276475"/>
        </a:xfrm>
        <a:prstGeom prst="rect">
          <a:avLst/>
        </a:prstGeom>
      </xdr:spPr>
    </xdr:pic>
    <xdr:clientData/>
  </xdr:twoCellAnchor>
  <xdr:twoCellAnchor editAs="oneCell">
    <xdr:from>
      <xdr:col>0</xdr:col>
      <xdr:colOff>76200</xdr:colOff>
      <xdr:row>52</xdr:row>
      <xdr:rowOff>161925</xdr:rowOff>
    </xdr:from>
    <xdr:to>
      <xdr:col>3</xdr:col>
      <xdr:colOff>228600</xdr:colOff>
      <xdr:row>57</xdr:row>
      <xdr:rowOff>1558</xdr:rowOff>
    </xdr:to>
    <xdr:pic>
      <xdr:nvPicPr>
        <xdr:cNvPr id="6" name="Picture 5">
          <a:extLst>
            <a:ext uri="{FF2B5EF4-FFF2-40B4-BE49-F238E27FC236}">
              <a16:creationId xmlns:a16="http://schemas.microsoft.com/office/drawing/2014/main" id="{349FDF8F-CDA5-4949-A3F8-91AF40250E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13401675"/>
          <a:ext cx="7772400" cy="787899"/>
        </a:xfrm>
        <a:prstGeom prst="rect">
          <a:avLst/>
        </a:prstGeom>
      </xdr:spPr>
    </xdr:pic>
    <xdr:clientData/>
  </xdr:twoCellAnchor>
  <xdr:twoCellAnchor editAs="oneCell">
    <xdr:from>
      <xdr:col>0</xdr:col>
      <xdr:colOff>76200</xdr:colOff>
      <xdr:row>59</xdr:row>
      <xdr:rowOff>123825</xdr:rowOff>
    </xdr:from>
    <xdr:to>
      <xdr:col>3</xdr:col>
      <xdr:colOff>2261658</xdr:colOff>
      <xdr:row>94</xdr:row>
      <xdr:rowOff>133349</xdr:rowOff>
    </xdr:to>
    <xdr:pic>
      <xdr:nvPicPr>
        <xdr:cNvPr id="8" name="Picture 7">
          <a:extLst>
            <a:ext uri="{FF2B5EF4-FFF2-40B4-BE49-F238E27FC236}">
              <a16:creationId xmlns:a16="http://schemas.microsoft.com/office/drawing/2014/main" id="{9893CD18-583E-4522-98FE-9D55B9D65FC6}"/>
            </a:ext>
          </a:extLst>
        </xdr:cNvPr>
        <xdr:cNvPicPr>
          <a:picLocks noChangeAspect="1"/>
        </xdr:cNvPicPr>
      </xdr:nvPicPr>
      <xdr:blipFill rotWithShape="1">
        <a:blip xmlns:r="http://schemas.openxmlformats.org/officeDocument/2006/relationships" r:embed="rId4"/>
        <a:srcRect l="23232" t="20096" r="23376" b="14989"/>
        <a:stretch/>
      </xdr:blipFill>
      <xdr:spPr>
        <a:xfrm>
          <a:off x="76200" y="14916150"/>
          <a:ext cx="9763125" cy="6677024"/>
        </a:xfrm>
        <a:prstGeom prst="rect">
          <a:avLst/>
        </a:prstGeom>
      </xdr:spPr>
    </xdr:pic>
    <xdr:clientData/>
  </xdr:twoCellAnchor>
  <xdr:twoCellAnchor editAs="oneCell">
    <xdr:from>
      <xdr:col>0</xdr:col>
      <xdr:colOff>0</xdr:colOff>
      <xdr:row>94</xdr:row>
      <xdr:rowOff>152400</xdr:rowOff>
    </xdr:from>
    <xdr:to>
      <xdr:col>3</xdr:col>
      <xdr:colOff>2194983</xdr:colOff>
      <xdr:row>135</xdr:row>
      <xdr:rowOff>152401</xdr:rowOff>
    </xdr:to>
    <xdr:pic>
      <xdr:nvPicPr>
        <xdr:cNvPr id="9" name="Picture 8">
          <a:extLst>
            <a:ext uri="{FF2B5EF4-FFF2-40B4-BE49-F238E27FC236}">
              <a16:creationId xmlns:a16="http://schemas.microsoft.com/office/drawing/2014/main" id="{1674D588-52A2-46C0-9C91-F9339A7C68EE}"/>
            </a:ext>
          </a:extLst>
        </xdr:cNvPr>
        <xdr:cNvPicPr>
          <a:picLocks noChangeAspect="1"/>
        </xdr:cNvPicPr>
      </xdr:nvPicPr>
      <xdr:blipFill rotWithShape="1">
        <a:blip xmlns:r="http://schemas.openxmlformats.org/officeDocument/2006/relationships" r:embed="rId5"/>
        <a:srcRect l="22972" t="10464" r="23585" b="13600"/>
        <a:stretch/>
      </xdr:blipFill>
      <xdr:spPr>
        <a:xfrm>
          <a:off x="0" y="21612225"/>
          <a:ext cx="9772650" cy="781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43</xdr:row>
      <xdr:rowOff>123825</xdr:rowOff>
    </xdr:from>
    <xdr:ext cx="12658725" cy="7972425"/>
    <xdr:pic>
      <xdr:nvPicPr>
        <xdr:cNvPr id="2" name="Picture 1">
          <a:extLst>
            <a:ext uri="{FF2B5EF4-FFF2-40B4-BE49-F238E27FC236}">
              <a16:creationId xmlns:a16="http://schemas.microsoft.com/office/drawing/2014/main" id="{DB70CBB9-F938-4556-B19E-7A6C744C063B}"/>
            </a:ext>
          </a:extLst>
        </xdr:cNvPr>
        <xdr:cNvPicPr>
          <a:picLocks noChangeAspect="1"/>
        </xdr:cNvPicPr>
      </xdr:nvPicPr>
      <xdr:blipFill rotWithShape="1">
        <a:blip xmlns:r="http://schemas.openxmlformats.org/officeDocument/2006/relationships" r:embed="rId1"/>
        <a:srcRect l="16252" t="15002" r="14520" b="7488"/>
        <a:stretch/>
      </xdr:blipFill>
      <xdr:spPr>
        <a:xfrm>
          <a:off x="0" y="8315325"/>
          <a:ext cx="12658725" cy="7972425"/>
        </a:xfrm>
        <a:prstGeom prst="rect">
          <a:avLst/>
        </a:prstGeom>
      </xdr:spPr>
    </xdr:pic>
    <xdr:clientData/>
  </xdr:oneCellAnchor>
  <xdr:oneCellAnchor>
    <xdr:from>
      <xdr:col>0</xdr:col>
      <xdr:colOff>104775</xdr:colOff>
      <xdr:row>86</xdr:row>
      <xdr:rowOff>104775</xdr:rowOff>
    </xdr:from>
    <xdr:ext cx="13134975" cy="8572500"/>
    <xdr:pic>
      <xdr:nvPicPr>
        <xdr:cNvPr id="3" name="Picture 2">
          <a:extLst>
            <a:ext uri="{FF2B5EF4-FFF2-40B4-BE49-F238E27FC236}">
              <a16:creationId xmlns:a16="http://schemas.microsoft.com/office/drawing/2014/main" id="{2466892A-A00E-4758-AF41-E3F32BD99AF2}"/>
            </a:ext>
          </a:extLst>
        </xdr:cNvPr>
        <xdr:cNvPicPr>
          <a:picLocks noChangeAspect="1"/>
        </xdr:cNvPicPr>
      </xdr:nvPicPr>
      <xdr:blipFill rotWithShape="1">
        <a:blip xmlns:r="http://schemas.openxmlformats.org/officeDocument/2006/relationships" r:embed="rId2"/>
        <a:srcRect l="13960" t="11668" r="14209" b="4987"/>
        <a:stretch/>
      </xdr:blipFill>
      <xdr:spPr>
        <a:xfrm>
          <a:off x="104775" y="16487775"/>
          <a:ext cx="13134975" cy="8572500"/>
        </a:xfrm>
        <a:prstGeom prst="rect">
          <a:avLst/>
        </a:prstGeom>
      </xdr:spPr>
    </xdr:pic>
    <xdr:clientData/>
  </xdr:oneCellAnchor>
  <xdr:oneCellAnchor>
    <xdr:from>
      <xdr:col>0</xdr:col>
      <xdr:colOff>0</xdr:colOff>
      <xdr:row>0</xdr:row>
      <xdr:rowOff>19050</xdr:rowOff>
    </xdr:from>
    <xdr:ext cx="10144125" cy="8420100"/>
    <xdr:pic>
      <xdr:nvPicPr>
        <xdr:cNvPr id="4" name="Picture 3">
          <a:extLst>
            <a:ext uri="{FF2B5EF4-FFF2-40B4-BE49-F238E27FC236}">
              <a16:creationId xmlns:a16="http://schemas.microsoft.com/office/drawing/2014/main" id="{6D5C6D31-E254-4B03-B88E-FB1F1479FCE8}"/>
            </a:ext>
          </a:extLst>
        </xdr:cNvPr>
        <xdr:cNvPicPr>
          <a:picLocks noChangeAspect="1"/>
        </xdr:cNvPicPr>
      </xdr:nvPicPr>
      <xdr:blipFill rotWithShape="1">
        <a:blip xmlns:r="http://schemas.openxmlformats.org/officeDocument/2006/relationships" r:embed="rId3"/>
        <a:srcRect l="15419" t="11483" r="29106" b="6655"/>
        <a:stretch/>
      </xdr:blipFill>
      <xdr:spPr>
        <a:xfrm>
          <a:off x="0" y="19050"/>
          <a:ext cx="10144125" cy="8420100"/>
        </a:xfrm>
        <a:prstGeom prst="rect">
          <a:avLst/>
        </a:prstGeom>
      </xdr:spPr>
    </xdr:pic>
    <xdr:clientData/>
  </xdr:oneCellAnchor>
  <xdr:oneCellAnchor>
    <xdr:from>
      <xdr:col>21</xdr:col>
      <xdr:colOff>47624</xdr:colOff>
      <xdr:row>44</xdr:row>
      <xdr:rowOff>1</xdr:rowOff>
    </xdr:from>
    <xdr:ext cx="6648449" cy="7934956"/>
    <xdr:pic>
      <xdr:nvPicPr>
        <xdr:cNvPr id="5" name="Picture 4">
          <a:extLst>
            <a:ext uri="{FF2B5EF4-FFF2-40B4-BE49-F238E27FC236}">
              <a16:creationId xmlns:a16="http://schemas.microsoft.com/office/drawing/2014/main" id="{EDCE3FA3-202F-423B-8A45-BD64C38888DC}"/>
            </a:ext>
          </a:extLst>
        </xdr:cNvPr>
        <xdr:cNvPicPr>
          <a:picLocks noChangeAspect="1"/>
        </xdr:cNvPicPr>
      </xdr:nvPicPr>
      <xdr:blipFill rotWithShape="1">
        <a:blip xmlns:r="http://schemas.openxmlformats.org/officeDocument/2006/relationships" r:embed="rId4"/>
        <a:srcRect l="36823" t="11574" r="24067" b="5444"/>
        <a:stretch/>
      </xdr:blipFill>
      <xdr:spPr>
        <a:xfrm>
          <a:off x="12849224" y="8382001"/>
          <a:ext cx="6648449" cy="793495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271461</xdr:colOff>
      <xdr:row>13</xdr:row>
      <xdr:rowOff>19050</xdr:rowOff>
    </xdr:from>
    <xdr:to>
      <xdr:col>3</xdr:col>
      <xdr:colOff>380999</xdr:colOff>
      <xdr:row>31</xdr:row>
      <xdr:rowOff>85725</xdr:rowOff>
    </xdr:to>
    <xdr:graphicFrame macro="">
      <xdr:nvGraphicFramePr>
        <xdr:cNvPr id="2" name="Chart 1">
          <a:extLst>
            <a:ext uri="{FF2B5EF4-FFF2-40B4-BE49-F238E27FC236}">
              <a16:creationId xmlns:a16="http://schemas.microsoft.com/office/drawing/2014/main" id="{FD9D90E2-7666-4F27-BD50-2A20A00B1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5819</xdr:colOff>
      <xdr:row>12</xdr:row>
      <xdr:rowOff>179386</xdr:rowOff>
    </xdr:from>
    <xdr:to>
      <xdr:col>15</xdr:col>
      <xdr:colOff>220133</xdr:colOff>
      <xdr:row>31</xdr:row>
      <xdr:rowOff>60324</xdr:rowOff>
    </xdr:to>
    <xdr:graphicFrame macro="">
      <xdr:nvGraphicFramePr>
        <xdr:cNvPr id="3" name="Chart 2">
          <a:extLst>
            <a:ext uri="{FF2B5EF4-FFF2-40B4-BE49-F238E27FC236}">
              <a16:creationId xmlns:a16="http://schemas.microsoft.com/office/drawing/2014/main" id="{7A1702B9-E059-4D63-AC43-0D4A46A2D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3960EF-F098-4947-A6BE-B876DF64E065}" name="Table2" displayName="Table2" ref="A2:J200" totalsRowShown="0" headerRowDxfId="18" dataDxfId="16" headerRowBorderDxfId="17" tableBorderDxfId="15">
  <autoFilter ref="A2:J200" xr:uid="{323960EF-F098-4947-A6BE-B876DF64E065}"/>
  <tableColumns count="10">
    <tableColumn id="2" xr3:uid="{4712D15D-CDD7-4029-A523-E5F05ABCD6FF}" name="Student First and Last Name" dataDxfId="14"/>
    <tableColumn id="3" xr3:uid="{B0C2011E-0974-4BCA-8272-775786C8EFC4}" name="Grade _x000a_(Ks and only those 1st graders in their first year of public school. If TK forms are returned, they will not be entered into SCOHR this year. They will be entered into SCOHR at the end of next school year, when the student is in Kindergarten)." dataDxfId="13"/>
    <tableColumn id="12" xr3:uid="{CB6FB1FE-35D9-4055-B9B2-88406F9E1E73}" name="Completed KOHA assessment, Waiver form (by reason), or None" dataDxfId="12"/>
    <tableColumn id="13" xr3:uid="{C261D251-3646-40E1-B4A2-2D07CF1A381A}" name="Signed on-site dental screening opt-out letter returned" dataDxfId="11"/>
    <tableColumn id="5" xr3:uid="{5EA84148-7EB3-436D-A173-AD4F15346D7E}" name="Untreated Decay" dataDxfId="10">
      <calculatedColumnFormula array="1">_xlfn.IFS(#REF!="Yes","",#REF!="", "",#REF!="Opt Out", "Don't Know",#REF!= "Not Returned","Don't Know",#REF!="Waive_NC", "Don't Know",#REF!="Waive_Ins", "Don't Know",#REF!="Waive_FB", "Don't Know",#REF!="Waive_TO", "Don't Know",#REF!="Waive_Trans","Don't Know",#REF!="Waive_Other", "Don't Know")</calculatedColumnFormula>
    </tableColumn>
    <tableColumn id="6" xr3:uid="{9021C7F2-D9DB-4773-AB4D-61A09C444E36}" name="Caries Experience" dataDxfId="9">
      <calculatedColumnFormula array="1">_xlfn.IFS(#REF!="Yes","",#REF!="", "",#REF!="Opt Out", "Don't Know",#REF!= "Not Returned","Don't Know",#REF!="Waive_NC", "Don't Know",#REF!="Waive_Ins", "Don't Know",#REF!="Waive_FB", "Don't Know",#REF!="Waive_TO", "Don't Know",#REF!="Waive_Trans","Don't Know",#REF!="Waive_Other", "Don't Know")</calculatedColumnFormula>
    </tableColumn>
    <tableColumn id="7" xr3:uid="{E790F56D-87AE-4A96-8786-2A7C34078134}" name="Treatment _x000a_Urgency" dataDxfId="8"/>
    <tableColumn id="8" xr3:uid="{94E2FE94-A0E5-434C-B2E0-7B67488B273F}" name="Parent notified child has URGENT dental care need (Yes if there is a date)" dataDxfId="7"/>
    <tableColumn id="10" xr3:uid="{20E54171-0BB5-4AC5-A073-9670BBFB4EEE}" name="Follow-up appointment scheduled for child with URGENT dental care needs (Yes if there is a date)" dataDxfId="6"/>
    <tableColumn id="14" xr3:uid="{2BF4E6FC-1BEC-4FC8-98B9-F689A409E5B0}" name="Child with URGENT dental care needs received needed treatment" dataDxfId="5"/>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3977-2D44-49FF-9C31-FB2375E5C811}">
  <sheetPr>
    <tabColor theme="4" tint="0.79998168889431442"/>
  </sheetPr>
  <dimension ref="A1:J201"/>
  <sheetViews>
    <sheetView tabSelected="1" zoomScaleNormal="100" workbookViewId="0"/>
  </sheetViews>
  <sheetFormatPr defaultColWidth="11.42578125" defaultRowHeight="15" x14ac:dyDescent="0.25"/>
  <cols>
    <col min="1" max="1" width="35" style="13" customWidth="1"/>
    <col min="2" max="2" width="28.7109375" style="2" customWidth="1"/>
    <col min="3" max="3" width="25.85546875" style="2" customWidth="1"/>
    <col min="4" max="4" width="18.42578125" style="12" customWidth="1"/>
    <col min="5" max="5" width="16.85546875" style="12" customWidth="1"/>
    <col min="6" max="6" width="17.42578125" style="12" customWidth="1"/>
    <col min="7" max="7" width="19" style="2" customWidth="1"/>
    <col min="8" max="8" width="20.7109375" style="14" customWidth="1"/>
    <col min="9" max="9" width="23" style="15" customWidth="1"/>
    <col min="10" max="10" width="26.28515625" style="15" customWidth="1"/>
    <col min="11" max="16384" width="11.42578125" style="12"/>
  </cols>
  <sheetData>
    <row r="1" spans="1:10" s="7" customFormat="1" ht="46.5" customHeight="1" thickBot="1" x14ac:dyDescent="0.3">
      <c r="A1" s="49" t="s">
        <v>56</v>
      </c>
      <c r="B1" s="66" t="s">
        <v>57</v>
      </c>
      <c r="C1" s="50" t="s">
        <v>33</v>
      </c>
      <c r="D1" s="6" t="s">
        <v>0</v>
      </c>
      <c r="E1" s="88" t="s">
        <v>32</v>
      </c>
      <c r="F1" s="89"/>
      <c r="G1" s="90"/>
      <c r="H1" s="91" t="s">
        <v>55</v>
      </c>
      <c r="I1" s="92"/>
      <c r="J1" s="93"/>
    </row>
    <row r="2" spans="1:10" s="20" customFormat="1" ht="130.5" customHeight="1" thickBot="1" x14ac:dyDescent="0.3">
      <c r="A2" s="48" t="s">
        <v>30</v>
      </c>
      <c r="B2" s="48" t="s">
        <v>61</v>
      </c>
      <c r="C2" s="16" t="s">
        <v>31</v>
      </c>
      <c r="D2" s="17" t="s">
        <v>53</v>
      </c>
      <c r="E2" s="18" t="s">
        <v>1</v>
      </c>
      <c r="F2" s="18" t="s">
        <v>2</v>
      </c>
      <c r="G2" s="43" t="s">
        <v>48</v>
      </c>
      <c r="H2" s="19" t="s">
        <v>3</v>
      </c>
      <c r="I2" s="19" t="s">
        <v>4</v>
      </c>
      <c r="J2" s="19" t="s">
        <v>5</v>
      </c>
    </row>
    <row r="3" spans="1:10" s="47" customFormat="1" ht="15.75" thickTop="1" x14ac:dyDescent="0.25">
      <c r="A3" s="45"/>
      <c r="B3" s="46"/>
      <c r="C3" s="46"/>
      <c r="D3" s="40"/>
      <c r="E3" s="40"/>
      <c r="F3" s="40" t="str" cm="1">
        <f t="array" ref="F3">_xlfn.IFS($E3="Yes","Yes",$E3="No","",$E3="","")</f>
        <v/>
      </c>
      <c r="G3" s="46"/>
      <c r="H3" s="44"/>
      <c r="I3" s="40"/>
      <c r="J3" s="40"/>
    </row>
    <row r="4" spans="1:10" s="47" customFormat="1" x14ac:dyDescent="0.25">
      <c r="A4" s="45"/>
      <c r="B4" s="46"/>
      <c r="C4" s="46"/>
      <c r="D4" s="40"/>
      <c r="E4" s="40"/>
      <c r="F4" s="40" t="str" cm="1">
        <f t="array" ref="F4">_xlfn.IFS($E4="Yes","Yes",$E4="No","",$E4="","")</f>
        <v/>
      </c>
      <c r="G4" s="46"/>
      <c r="H4" s="44"/>
      <c r="I4" s="40"/>
      <c r="J4" s="40"/>
    </row>
    <row r="5" spans="1:10" s="47" customFormat="1" x14ac:dyDescent="0.25">
      <c r="A5" s="45"/>
      <c r="B5" s="46"/>
      <c r="C5" s="46"/>
      <c r="D5" s="40"/>
      <c r="E5" s="40"/>
      <c r="F5" s="40" t="str" cm="1">
        <f t="array" ref="F5">_xlfn.IFS($E5="Yes","Yes",$E5="No","",$E5="","")</f>
        <v/>
      </c>
      <c r="G5" s="46"/>
      <c r="H5" s="44"/>
      <c r="I5" s="40"/>
      <c r="J5" s="40"/>
    </row>
    <row r="6" spans="1:10" s="47" customFormat="1" x14ac:dyDescent="0.25">
      <c r="A6" s="45"/>
      <c r="B6" s="46"/>
      <c r="C6" s="46"/>
      <c r="D6" s="40"/>
      <c r="E6" s="40"/>
      <c r="F6" s="40" t="str" cm="1">
        <f t="array" ref="F6">_xlfn.IFS($E6="Yes","Yes",$E6="No","",$E6="","")</f>
        <v/>
      </c>
      <c r="G6" s="46"/>
      <c r="H6" s="44"/>
      <c r="I6" s="40"/>
      <c r="J6" s="40"/>
    </row>
    <row r="7" spans="1:10" s="47" customFormat="1" x14ac:dyDescent="0.25">
      <c r="A7" s="45"/>
      <c r="B7" s="46"/>
      <c r="C7" s="46"/>
      <c r="D7" s="40"/>
      <c r="E7" s="40"/>
      <c r="F7" s="40" t="str" cm="1">
        <f t="array" ref="F7">_xlfn.IFS($E7="Yes","Yes",$E7="No","",$E7="","")</f>
        <v/>
      </c>
      <c r="G7" s="46"/>
      <c r="H7" s="44"/>
      <c r="I7" s="40"/>
      <c r="J7" s="40"/>
    </row>
    <row r="8" spans="1:10" s="47" customFormat="1" x14ac:dyDescent="0.25">
      <c r="A8" s="45"/>
      <c r="B8" s="46"/>
      <c r="C8" s="46"/>
      <c r="D8" s="40"/>
      <c r="E8" s="40"/>
      <c r="F8" s="40" t="str" cm="1">
        <f t="array" ref="F8">_xlfn.IFS($E8="Yes","Yes",$E8="No","",$E8="","")</f>
        <v/>
      </c>
      <c r="G8" s="46"/>
      <c r="H8" s="44"/>
      <c r="I8" s="40"/>
      <c r="J8" s="40"/>
    </row>
    <row r="9" spans="1:10" s="47" customFormat="1" x14ac:dyDescent="0.25">
      <c r="A9" s="45"/>
      <c r="B9" s="46"/>
      <c r="C9" s="46"/>
      <c r="D9" s="40"/>
      <c r="E9" s="40"/>
      <c r="F9" s="40" t="str" cm="1">
        <f t="array" ref="F9">_xlfn.IFS($E9="Yes","Yes",$E9="No","",$E9="","")</f>
        <v/>
      </c>
      <c r="G9" s="46"/>
      <c r="H9" s="44"/>
      <c r="I9" s="40"/>
      <c r="J9" s="40"/>
    </row>
    <row r="10" spans="1:10" s="47" customFormat="1" x14ac:dyDescent="0.25">
      <c r="A10" s="45"/>
      <c r="B10" s="46"/>
      <c r="C10" s="46"/>
      <c r="D10" s="40"/>
      <c r="E10" s="40"/>
      <c r="F10" s="40" t="str" cm="1">
        <f t="array" ref="F10">_xlfn.IFS($E10="Yes","Yes",$E10="No","",$E10="","")</f>
        <v/>
      </c>
      <c r="G10" s="46"/>
      <c r="H10" s="44"/>
      <c r="I10" s="40"/>
      <c r="J10" s="40"/>
    </row>
    <row r="11" spans="1:10" s="47" customFormat="1" x14ac:dyDescent="0.25">
      <c r="A11" s="45"/>
      <c r="B11" s="46"/>
      <c r="C11" s="46"/>
      <c r="D11" s="40"/>
      <c r="E11" s="40"/>
      <c r="F11" s="40" t="str" cm="1">
        <f t="array" ref="F11">_xlfn.IFS($E11="Yes","Yes",$E11="No","",$E11="","")</f>
        <v/>
      </c>
      <c r="G11" s="46"/>
      <c r="H11" s="44"/>
      <c r="I11" s="40"/>
      <c r="J11" s="40"/>
    </row>
    <row r="12" spans="1:10" s="47" customFormat="1" x14ac:dyDescent="0.25">
      <c r="A12" s="45"/>
      <c r="B12" s="46"/>
      <c r="C12" s="46"/>
      <c r="D12" s="40"/>
      <c r="E12" s="40"/>
      <c r="F12" s="40" t="str" cm="1">
        <f t="array" ref="F12">_xlfn.IFS($E12="Yes","Yes",$E12="No","",$E12="","")</f>
        <v/>
      </c>
      <c r="G12" s="46"/>
      <c r="H12" s="44"/>
      <c r="I12" s="40"/>
      <c r="J12" s="40"/>
    </row>
    <row r="13" spans="1:10" s="47" customFormat="1" x14ac:dyDescent="0.25">
      <c r="A13" s="45"/>
      <c r="B13" s="46"/>
      <c r="C13" s="46"/>
      <c r="D13" s="40"/>
      <c r="E13" s="40"/>
      <c r="F13" s="40" t="str" cm="1">
        <f t="array" ref="F13">_xlfn.IFS($E13="Yes","Yes",$E13="No","",$E13="","")</f>
        <v/>
      </c>
      <c r="G13" s="46"/>
      <c r="H13" s="44"/>
      <c r="I13" s="40"/>
      <c r="J13" s="40"/>
    </row>
    <row r="14" spans="1:10" s="47" customFormat="1" x14ac:dyDescent="0.25">
      <c r="A14" s="45"/>
      <c r="B14" s="46"/>
      <c r="C14" s="46"/>
      <c r="D14" s="40"/>
      <c r="E14" s="40"/>
      <c r="F14" s="40" t="str" cm="1">
        <f t="array" ref="F14">_xlfn.IFS($E14="Yes","Yes",$E14="No","",$E14="","")</f>
        <v/>
      </c>
      <c r="G14" s="46"/>
      <c r="H14" s="44"/>
      <c r="I14" s="40"/>
      <c r="J14" s="40"/>
    </row>
    <row r="15" spans="1:10" s="47" customFormat="1" x14ac:dyDescent="0.25">
      <c r="A15" s="45"/>
      <c r="B15" s="46"/>
      <c r="C15" s="46"/>
      <c r="D15" s="40"/>
      <c r="E15" s="40"/>
      <c r="F15" s="40" t="str" cm="1">
        <f t="array" ref="F15">_xlfn.IFS($E15="Yes","Yes",$E15="No","",$E15="","")</f>
        <v/>
      </c>
      <c r="G15" s="46"/>
      <c r="H15" s="44"/>
      <c r="I15" s="40"/>
      <c r="J15" s="40"/>
    </row>
    <row r="16" spans="1:10" s="47" customFormat="1" x14ac:dyDescent="0.25">
      <c r="A16" s="45"/>
      <c r="B16" s="46"/>
      <c r="C16" s="46"/>
      <c r="D16" s="40"/>
      <c r="E16" s="40"/>
      <c r="F16" s="40" t="str" cm="1">
        <f t="array" ref="F16">_xlfn.IFS($E16="Yes","Yes",$E16="No","",$E16="","")</f>
        <v/>
      </c>
      <c r="G16" s="46"/>
      <c r="H16" s="44"/>
      <c r="I16" s="40"/>
      <c r="J16" s="40"/>
    </row>
    <row r="17" spans="1:10" s="47" customFormat="1" x14ac:dyDescent="0.25">
      <c r="A17" s="45"/>
      <c r="B17" s="46"/>
      <c r="C17" s="46"/>
      <c r="D17" s="40"/>
      <c r="E17" s="40"/>
      <c r="F17" s="40" t="str" cm="1">
        <f t="array" ref="F17">_xlfn.IFS($E17="Yes","Yes",$E17="No","",$E17="","")</f>
        <v/>
      </c>
      <c r="G17" s="46"/>
      <c r="H17" s="44"/>
      <c r="I17" s="40"/>
      <c r="J17" s="40"/>
    </row>
    <row r="18" spans="1:10" s="47" customFormat="1" x14ac:dyDescent="0.25">
      <c r="A18" s="45"/>
      <c r="B18" s="46"/>
      <c r="C18" s="46"/>
      <c r="D18" s="40"/>
      <c r="E18" s="40"/>
      <c r="F18" s="40" t="str" cm="1">
        <f t="array" ref="F18">_xlfn.IFS($E18="Yes","Yes",$E18="No","",$E18="","")</f>
        <v/>
      </c>
      <c r="G18" s="46"/>
      <c r="H18" s="44"/>
      <c r="I18" s="40"/>
      <c r="J18" s="40"/>
    </row>
    <row r="19" spans="1:10" s="47" customFormat="1" x14ac:dyDescent="0.25">
      <c r="A19" s="45"/>
      <c r="B19" s="46"/>
      <c r="C19" s="46"/>
      <c r="D19" s="40"/>
      <c r="E19" s="40"/>
      <c r="F19" s="40" t="str" cm="1">
        <f t="array" ref="F19">_xlfn.IFS($E19="Yes","Yes",$E19="No","",$E19="","")</f>
        <v/>
      </c>
      <c r="G19" s="46"/>
      <c r="H19" s="44"/>
      <c r="I19" s="40"/>
      <c r="J19" s="40"/>
    </row>
    <row r="20" spans="1:10" s="47" customFormat="1" x14ac:dyDescent="0.25">
      <c r="A20" s="45"/>
      <c r="B20" s="46"/>
      <c r="C20" s="46"/>
      <c r="D20" s="40"/>
      <c r="E20" s="40"/>
      <c r="F20" s="40" t="str" cm="1">
        <f t="array" ref="F20">_xlfn.IFS($E20="Yes","Yes",$E20="No","",$E20="","")</f>
        <v/>
      </c>
      <c r="G20" s="46"/>
      <c r="H20" s="44"/>
      <c r="I20" s="40"/>
      <c r="J20" s="40"/>
    </row>
    <row r="21" spans="1:10" s="47" customFormat="1" x14ac:dyDescent="0.25">
      <c r="A21" s="45"/>
      <c r="B21" s="46"/>
      <c r="C21" s="46"/>
      <c r="D21" s="40"/>
      <c r="E21" s="40"/>
      <c r="F21" s="40" t="str" cm="1">
        <f t="array" ref="F21">_xlfn.IFS($E21="Yes","Yes",$E21="No","",$E21="","")</f>
        <v/>
      </c>
      <c r="G21" s="46"/>
      <c r="H21" s="44"/>
      <c r="I21" s="40"/>
      <c r="J21" s="40"/>
    </row>
    <row r="22" spans="1:10" s="47" customFormat="1" x14ac:dyDescent="0.25">
      <c r="A22" s="45"/>
      <c r="B22" s="46"/>
      <c r="C22" s="46"/>
      <c r="D22" s="40"/>
      <c r="E22" s="40"/>
      <c r="F22" s="40" t="str" cm="1">
        <f t="array" ref="F22">_xlfn.IFS($E22="Yes","Yes",$E22="No","",$E22="","")</f>
        <v/>
      </c>
      <c r="G22" s="46"/>
      <c r="H22" s="44"/>
      <c r="I22" s="40"/>
      <c r="J22" s="40"/>
    </row>
    <row r="23" spans="1:10" s="47" customFormat="1" x14ac:dyDescent="0.25">
      <c r="A23" s="45"/>
      <c r="B23" s="46"/>
      <c r="C23" s="46"/>
      <c r="D23" s="40"/>
      <c r="E23" s="40"/>
      <c r="F23" s="40" t="str" cm="1">
        <f t="array" ref="F23">_xlfn.IFS($E23="Yes","Yes",$E23="No","",$E23="","")</f>
        <v/>
      </c>
      <c r="G23" s="46"/>
      <c r="H23" s="44"/>
      <c r="I23" s="40"/>
      <c r="J23" s="40"/>
    </row>
    <row r="24" spans="1:10" s="47" customFormat="1" x14ac:dyDescent="0.25">
      <c r="A24" s="45"/>
      <c r="B24" s="46"/>
      <c r="C24" s="46"/>
      <c r="D24" s="40"/>
      <c r="E24" s="40"/>
      <c r="F24" s="40" t="str" cm="1">
        <f t="array" ref="F24">_xlfn.IFS($E24="Yes","Yes",$E24="No","",$E24="","")</f>
        <v/>
      </c>
      <c r="G24" s="46"/>
      <c r="H24" s="44"/>
      <c r="I24" s="40"/>
      <c r="J24" s="40"/>
    </row>
    <row r="25" spans="1:10" s="47" customFormat="1" x14ac:dyDescent="0.25">
      <c r="A25" s="45"/>
      <c r="B25" s="46"/>
      <c r="C25" s="46"/>
      <c r="D25" s="40"/>
      <c r="E25" s="40"/>
      <c r="F25" s="40" t="str" cm="1">
        <f t="array" ref="F25">_xlfn.IFS($E25="Yes","Yes",$E25="No","",$E25="","")</f>
        <v/>
      </c>
      <c r="G25" s="46"/>
      <c r="H25" s="44"/>
      <c r="I25" s="40"/>
      <c r="J25" s="40"/>
    </row>
    <row r="26" spans="1:10" s="47" customFormat="1" x14ac:dyDescent="0.25">
      <c r="A26" s="45"/>
      <c r="B26" s="46"/>
      <c r="C26" s="46"/>
      <c r="D26" s="40"/>
      <c r="E26" s="40"/>
      <c r="F26" s="40" t="str" cm="1">
        <f t="array" ref="F26">_xlfn.IFS($E26="Yes","Yes",$E26="No","",$E26="","")</f>
        <v/>
      </c>
      <c r="G26" s="46"/>
      <c r="H26" s="44"/>
      <c r="I26" s="40"/>
      <c r="J26" s="40"/>
    </row>
    <row r="27" spans="1:10" s="47" customFormat="1" x14ac:dyDescent="0.25">
      <c r="A27" s="45"/>
      <c r="B27" s="46"/>
      <c r="C27" s="46"/>
      <c r="D27" s="40"/>
      <c r="E27" s="40"/>
      <c r="F27" s="40" t="str" cm="1">
        <f t="array" ref="F27">_xlfn.IFS($E27="Yes","Yes",$E27="No","",$E27="","")</f>
        <v/>
      </c>
      <c r="G27" s="46"/>
      <c r="H27" s="44"/>
      <c r="I27" s="40"/>
      <c r="J27" s="40"/>
    </row>
    <row r="28" spans="1:10" s="47" customFormat="1" x14ac:dyDescent="0.25">
      <c r="A28" s="45"/>
      <c r="B28" s="46"/>
      <c r="C28" s="46"/>
      <c r="D28" s="40"/>
      <c r="E28" s="40"/>
      <c r="F28" s="40" t="str" cm="1">
        <f t="array" ref="F28">_xlfn.IFS($E28="Yes","Yes",$E28="No","",$E28="","")</f>
        <v/>
      </c>
      <c r="G28" s="46"/>
      <c r="H28" s="44"/>
      <c r="I28" s="40"/>
      <c r="J28" s="40"/>
    </row>
    <row r="29" spans="1:10" s="47" customFormat="1" x14ac:dyDescent="0.25">
      <c r="A29" s="45"/>
      <c r="B29" s="46"/>
      <c r="C29" s="46"/>
      <c r="D29" s="40"/>
      <c r="E29" s="40"/>
      <c r="F29" s="40" t="str" cm="1">
        <f t="array" ref="F29">_xlfn.IFS($E29="Yes","Yes",$E29="No","",$E29="","")</f>
        <v/>
      </c>
      <c r="G29" s="46"/>
      <c r="H29" s="44"/>
      <c r="I29" s="40"/>
      <c r="J29" s="40"/>
    </row>
    <row r="30" spans="1:10" s="47" customFormat="1" x14ac:dyDescent="0.25">
      <c r="A30" s="45"/>
      <c r="B30" s="46"/>
      <c r="C30" s="46"/>
      <c r="D30" s="40"/>
      <c r="E30" s="40"/>
      <c r="F30" s="40" t="str" cm="1">
        <f t="array" ref="F30">_xlfn.IFS($E30="Yes","Yes",$E30="No","",$E30="","")</f>
        <v/>
      </c>
      <c r="G30" s="46"/>
      <c r="H30" s="44"/>
      <c r="I30" s="40"/>
      <c r="J30" s="40"/>
    </row>
    <row r="31" spans="1:10" s="47" customFormat="1" x14ac:dyDescent="0.25">
      <c r="A31" s="45"/>
      <c r="B31" s="46"/>
      <c r="C31" s="46"/>
      <c r="D31" s="40"/>
      <c r="E31" s="40"/>
      <c r="F31" s="40" t="str" cm="1">
        <f t="array" ref="F31">_xlfn.IFS($E31="Yes","Yes",$E31="No","",$E31="","")</f>
        <v/>
      </c>
      <c r="G31" s="46"/>
      <c r="H31" s="44"/>
      <c r="I31" s="40"/>
      <c r="J31" s="40"/>
    </row>
    <row r="32" spans="1:10" s="47" customFormat="1" x14ac:dyDescent="0.25">
      <c r="A32" s="45"/>
      <c r="B32" s="46"/>
      <c r="C32" s="46"/>
      <c r="D32" s="40"/>
      <c r="E32" s="40"/>
      <c r="F32" s="40" t="str" cm="1">
        <f t="array" ref="F32">_xlfn.IFS($E32="Yes","Yes",$E32="No","",$E32="","")</f>
        <v/>
      </c>
      <c r="G32" s="46"/>
      <c r="H32" s="44"/>
      <c r="I32" s="40"/>
      <c r="J32" s="40"/>
    </row>
    <row r="33" spans="1:10" s="47" customFormat="1" x14ac:dyDescent="0.25">
      <c r="A33" s="45"/>
      <c r="B33" s="46"/>
      <c r="C33" s="46"/>
      <c r="D33" s="40"/>
      <c r="E33" s="40"/>
      <c r="F33" s="40" t="str" cm="1">
        <f t="array" ref="F33">_xlfn.IFS($E33="Yes","Yes",$E33="No","",$E33="","")</f>
        <v/>
      </c>
      <c r="G33" s="46"/>
      <c r="H33" s="44"/>
      <c r="I33" s="40"/>
      <c r="J33" s="40"/>
    </row>
    <row r="34" spans="1:10" s="47" customFormat="1" x14ac:dyDescent="0.25">
      <c r="A34" s="45"/>
      <c r="B34" s="46"/>
      <c r="C34" s="46"/>
      <c r="D34" s="40"/>
      <c r="E34" s="40"/>
      <c r="F34" s="40" t="str" cm="1">
        <f t="array" ref="F34">_xlfn.IFS($E34="Yes","Yes",$E34="No","",$E34="","")</f>
        <v/>
      </c>
      <c r="G34" s="46"/>
      <c r="H34" s="44"/>
      <c r="I34" s="40"/>
      <c r="J34" s="40"/>
    </row>
    <row r="35" spans="1:10" s="47" customFormat="1" x14ac:dyDescent="0.25">
      <c r="A35" s="45"/>
      <c r="B35" s="46"/>
      <c r="C35" s="46"/>
      <c r="D35" s="40"/>
      <c r="E35" s="40"/>
      <c r="F35" s="40" t="str" cm="1">
        <f t="array" ref="F35">_xlfn.IFS($E35="Yes","Yes",$E35="No","",$E35="","")</f>
        <v/>
      </c>
      <c r="G35" s="46"/>
      <c r="H35" s="44"/>
      <c r="I35" s="40"/>
      <c r="J35" s="40"/>
    </row>
    <row r="36" spans="1:10" s="47" customFormat="1" x14ac:dyDescent="0.25">
      <c r="A36" s="45"/>
      <c r="B36" s="46"/>
      <c r="C36" s="46"/>
      <c r="D36" s="40"/>
      <c r="E36" s="40"/>
      <c r="F36" s="40" t="str" cm="1">
        <f t="array" ref="F36">_xlfn.IFS($E36="Yes","Yes",$E36="No","",$E36="","")</f>
        <v/>
      </c>
      <c r="G36" s="46"/>
      <c r="H36" s="44"/>
      <c r="I36" s="40"/>
      <c r="J36" s="40"/>
    </row>
    <row r="37" spans="1:10" s="47" customFormat="1" x14ac:dyDescent="0.25">
      <c r="A37" s="45"/>
      <c r="B37" s="46"/>
      <c r="C37" s="46"/>
      <c r="D37" s="40"/>
      <c r="E37" s="40"/>
      <c r="F37" s="40" t="str" cm="1">
        <f t="array" ref="F37">_xlfn.IFS($E37="Yes","Yes",$E37="No","",$E37="","")</f>
        <v/>
      </c>
      <c r="G37" s="46"/>
      <c r="H37" s="44"/>
      <c r="I37" s="40"/>
      <c r="J37" s="40"/>
    </row>
    <row r="38" spans="1:10" s="47" customFormat="1" x14ac:dyDescent="0.25">
      <c r="A38" s="45"/>
      <c r="B38" s="46"/>
      <c r="C38" s="46"/>
      <c r="D38" s="40"/>
      <c r="E38" s="40"/>
      <c r="F38" s="40" t="str" cm="1">
        <f t="array" ref="F38">_xlfn.IFS($E38="Yes","Yes",$E38="No","",$E38="","")</f>
        <v/>
      </c>
      <c r="G38" s="46"/>
      <c r="H38" s="44"/>
      <c r="I38" s="40"/>
      <c r="J38" s="40"/>
    </row>
    <row r="39" spans="1:10" s="47" customFormat="1" x14ac:dyDescent="0.25">
      <c r="A39" s="45"/>
      <c r="B39" s="46"/>
      <c r="C39" s="46"/>
      <c r="D39" s="40"/>
      <c r="E39" s="40"/>
      <c r="F39" s="40" t="str" cm="1">
        <f t="array" ref="F39">_xlfn.IFS($E39="Yes","Yes",$E39="No","",$E39="","")</f>
        <v/>
      </c>
      <c r="G39" s="46"/>
      <c r="H39" s="44"/>
      <c r="I39" s="40"/>
      <c r="J39" s="40"/>
    </row>
    <row r="40" spans="1:10" s="47" customFormat="1" x14ac:dyDescent="0.25">
      <c r="A40" s="45"/>
      <c r="B40" s="46"/>
      <c r="C40" s="46"/>
      <c r="D40" s="40"/>
      <c r="E40" s="40"/>
      <c r="F40" s="40" t="str" cm="1">
        <f t="array" ref="F40">_xlfn.IFS($E40="Yes","Yes",$E40="No","",$E40="","")</f>
        <v/>
      </c>
      <c r="G40" s="46"/>
      <c r="H40" s="44"/>
      <c r="I40" s="40"/>
      <c r="J40" s="40"/>
    </row>
    <row r="41" spans="1:10" s="47" customFormat="1" x14ac:dyDescent="0.25">
      <c r="A41" s="45"/>
      <c r="B41" s="46"/>
      <c r="C41" s="46"/>
      <c r="D41" s="40"/>
      <c r="E41" s="40"/>
      <c r="F41" s="40" t="str" cm="1">
        <f t="array" ref="F41">_xlfn.IFS($E41="Yes","Yes",$E41="No","",$E41="","")</f>
        <v/>
      </c>
      <c r="G41" s="46"/>
      <c r="H41" s="44"/>
      <c r="I41" s="40"/>
      <c r="J41" s="40"/>
    </row>
    <row r="42" spans="1:10" s="47" customFormat="1" x14ac:dyDescent="0.25">
      <c r="A42" s="45"/>
      <c r="B42" s="46"/>
      <c r="C42" s="46"/>
      <c r="D42" s="40"/>
      <c r="E42" s="40"/>
      <c r="F42" s="40" t="str" cm="1">
        <f t="array" ref="F42">_xlfn.IFS($E42="Yes","Yes",$E42="No","",$E42="","")</f>
        <v/>
      </c>
      <c r="G42" s="46"/>
      <c r="H42" s="44"/>
      <c r="I42" s="40"/>
      <c r="J42" s="40"/>
    </row>
    <row r="43" spans="1:10" s="47" customFormat="1" x14ac:dyDescent="0.25">
      <c r="A43" s="45"/>
      <c r="B43" s="46"/>
      <c r="C43" s="46"/>
      <c r="D43" s="40"/>
      <c r="E43" s="40"/>
      <c r="F43" s="40" t="str" cm="1">
        <f t="array" ref="F43">_xlfn.IFS($E43="Yes","Yes",$E43="No","",$E43="","")</f>
        <v/>
      </c>
      <c r="G43" s="46"/>
      <c r="H43" s="44"/>
      <c r="I43" s="40"/>
      <c r="J43" s="40"/>
    </row>
    <row r="44" spans="1:10" s="47" customFormat="1" x14ac:dyDescent="0.25">
      <c r="A44" s="45"/>
      <c r="B44" s="46"/>
      <c r="C44" s="46"/>
      <c r="D44" s="40"/>
      <c r="E44" s="40"/>
      <c r="F44" s="40" t="str" cm="1">
        <f t="array" ref="F44">_xlfn.IFS($E44="Yes","Yes",$E44="No","",$E44="","")</f>
        <v/>
      </c>
      <c r="G44" s="46"/>
      <c r="H44" s="44"/>
      <c r="I44" s="40"/>
      <c r="J44" s="40"/>
    </row>
    <row r="45" spans="1:10" s="47" customFormat="1" x14ac:dyDescent="0.25">
      <c r="A45" s="45"/>
      <c r="B45" s="46"/>
      <c r="C45" s="46"/>
      <c r="D45" s="40"/>
      <c r="E45" s="40"/>
      <c r="F45" s="40" t="str" cm="1">
        <f t="array" ref="F45">_xlfn.IFS($E45="Yes","Yes",$E45="No","",$E45="","")</f>
        <v/>
      </c>
      <c r="G45" s="46"/>
      <c r="H45" s="44"/>
      <c r="I45" s="40"/>
      <c r="J45" s="40"/>
    </row>
    <row r="46" spans="1:10" s="47" customFormat="1" x14ac:dyDescent="0.25">
      <c r="A46" s="45"/>
      <c r="B46" s="46"/>
      <c r="C46" s="46"/>
      <c r="D46" s="40"/>
      <c r="E46" s="40"/>
      <c r="F46" s="40" t="str" cm="1">
        <f t="array" ref="F46">_xlfn.IFS($E46="Yes","Yes",$E46="No","",$E46="","")</f>
        <v/>
      </c>
      <c r="G46" s="46"/>
      <c r="H46" s="44"/>
      <c r="I46" s="40"/>
      <c r="J46" s="40"/>
    </row>
    <row r="47" spans="1:10" s="47" customFormat="1" x14ac:dyDescent="0.25">
      <c r="A47" s="45"/>
      <c r="B47" s="46"/>
      <c r="C47" s="46"/>
      <c r="D47" s="40"/>
      <c r="E47" s="40"/>
      <c r="F47" s="40" t="str" cm="1">
        <f t="array" ref="F47">_xlfn.IFS($E47="Yes","Yes",$E47="No","",$E47="","")</f>
        <v/>
      </c>
      <c r="G47" s="46"/>
      <c r="H47" s="44"/>
      <c r="I47" s="40"/>
      <c r="J47" s="40"/>
    </row>
    <row r="48" spans="1:10" s="47" customFormat="1" x14ac:dyDescent="0.25">
      <c r="A48" s="45"/>
      <c r="B48" s="46"/>
      <c r="C48" s="46"/>
      <c r="D48" s="40"/>
      <c r="E48" s="40"/>
      <c r="F48" s="40" t="str" cm="1">
        <f t="array" ref="F48">_xlfn.IFS($E48="Yes","Yes",$E48="No","",$E48="","")</f>
        <v/>
      </c>
      <c r="G48" s="46"/>
      <c r="H48" s="44"/>
      <c r="I48" s="40"/>
      <c r="J48" s="40"/>
    </row>
    <row r="49" spans="1:10" s="47" customFormat="1" x14ac:dyDescent="0.25">
      <c r="A49" s="45"/>
      <c r="B49" s="46"/>
      <c r="C49" s="46"/>
      <c r="D49" s="40"/>
      <c r="E49" s="40"/>
      <c r="F49" s="40" t="str" cm="1">
        <f t="array" ref="F49">_xlfn.IFS($E49="Yes","Yes",$E49="No","",$E49="","")</f>
        <v/>
      </c>
      <c r="G49" s="46"/>
      <c r="H49" s="44"/>
      <c r="I49" s="40"/>
      <c r="J49" s="40"/>
    </row>
    <row r="50" spans="1:10" s="47" customFormat="1" x14ac:dyDescent="0.25">
      <c r="A50" s="45"/>
      <c r="B50" s="46"/>
      <c r="C50" s="46"/>
      <c r="D50" s="40"/>
      <c r="E50" s="40"/>
      <c r="F50" s="40" t="str" cm="1">
        <f t="array" ref="F50">_xlfn.IFS($E50="Yes","Yes",$E50="No","",$E50="","")</f>
        <v/>
      </c>
      <c r="G50" s="46"/>
      <c r="H50" s="44"/>
      <c r="I50" s="40"/>
      <c r="J50" s="40"/>
    </row>
    <row r="51" spans="1:10" s="47" customFormat="1" x14ac:dyDescent="0.25">
      <c r="A51" s="45"/>
      <c r="B51" s="46"/>
      <c r="C51" s="46"/>
      <c r="D51" s="40"/>
      <c r="E51" s="40"/>
      <c r="F51" s="40" t="str" cm="1">
        <f t="array" ref="F51">_xlfn.IFS($E51="Yes","Yes",$E51="No","",$E51="","")</f>
        <v/>
      </c>
      <c r="G51" s="46"/>
      <c r="H51" s="44"/>
      <c r="I51" s="40"/>
      <c r="J51" s="40"/>
    </row>
    <row r="52" spans="1:10" s="47" customFormat="1" x14ac:dyDescent="0.25">
      <c r="A52" s="45"/>
      <c r="B52" s="46"/>
      <c r="C52" s="46"/>
      <c r="D52" s="40"/>
      <c r="E52" s="40"/>
      <c r="F52" s="40" t="str" cm="1">
        <f t="array" ref="F52">_xlfn.IFS($E52="Yes","Yes",$E52="No","",$E52="","")</f>
        <v/>
      </c>
      <c r="G52" s="46"/>
      <c r="H52" s="44"/>
      <c r="I52" s="40"/>
      <c r="J52" s="40"/>
    </row>
    <row r="53" spans="1:10" s="47" customFormat="1" x14ac:dyDescent="0.25">
      <c r="A53" s="45"/>
      <c r="B53" s="46"/>
      <c r="C53" s="46"/>
      <c r="D53" s="40"/>
      <c r="E53" s="40"/>
      <c r="F53" s="40" t="str" cm="1">
        <f t="array" ref="F53">_xlfn.IFS($E53="Yes","Yes",$E53="No","",$E53="","")</f>
        <v/>
      </c>
      <c r="G53" s="46"/>
      <c r="H53" s="44"/>
      <c r="I53" s="40"/>
      <c r="J53" s="40"/>
    </row>
    <row r="54" spans="1:10" s="47" customFormat="1" x14ac:dyDescent="0.25">
      <c r="A54" s="45"/>
      <c r="B54" s="46"/>
      <c r="C54" s="46"/>
      <c r="D54" s="40"/>
      <c r="E54" s="40"/>
      <c r="F54" s="40" t="str" cm="1">
        <f t="array" ref="F54">_xlfn.IFS($E54="Yes","Yes",$E54="No","",$E54="","")</f>
        <v/>
      </c>
      <c r="G54" s="46"/>
      <c r="H54" s="44"/>
      <c r="I54" s="40"/>
      <c r="J54" s="40"/>
    </row>
    <row r="55" spans="1:10" s="47" customFormat="1" x14ac:dyDescent="0.25">
      <c r="A55" s="45"/>
      <c r="B55" s="46"/>
      <c r="C55" s="46"/>
      <c r="D55" s="40"/>
      <c r="E55" s="40"/>
      <c r="F55" s="40" t="str" cm="1">
        <f t="array" ref="F55">_xlfn.IFS($E55="Yes","Yes",$E55="No","",$E55="","")</f>
        <v/>
      </c>
      <c r="G55" s="46"/>
      <c r="H55" s="44"/>
      <c r="I55" s="40"/>
      <c r="J55" s="40"/>
    </row>
    <row r="56" spans="1:10" s="47" customFormat="1" x14ac:dyDescent="0.25">
      <c r="A56" s="45"/>
      <c r="B56" s="46"/>
      <c r="C56" s="46"/>
      <c r="D56" s="40"/>
      <c r="E56" s="40"/>
      <c r="F56" s="40" t="str" cm="1">
        <f t="array" ref="F56">_xlfn.IFS($E56="Yes","Yes",$E56="No","",$E56="","")</f>
        <v/>
      </c>
      <c r="G56" s="46"/>
      <c r="H56" s="44"/>
      <c r="I56" s="40"/>
      <c r="J56" s="40"/>
    </row>
    <row r="57" spans="1:10" s="47" customFormat="1" x14ac:dyDescent="0.25">
      <c r="A57" s="45"/>
      <c r="B57" s="46"/>
      <c r="C57" s="46"/>
      <c r="D57" s="40"/>
      <c r="E57" s="40"/>
      <c r="F57" s="40" t="str" cm="1">
        <f t="array" ref="F57">_xlfn.IFS($E57="Yes","Yes",$E57="No","",$E57="","")</f>
        <v/>
      </c>
      <c r="G57" s="46"/>
      <c r="H57" s="44"/>
      <c r="I57" s="40"/>
      <c r="J57" s="40"/>
    </row>
    <row r="58" spans="1:10" s="47" customFormat="1" x14ac:dyDescent="0.25">
      <c r="A58" s="45"/>
      <c r="B58" s="46"/>
      <c r="C58" s="46"/>
      <c r="D58" s="40"/>
      <c r="E58" s="40"/>
      <c r="F58" s="40" t="str" cm="1">
        <f t="array" ref="F58">_xlfn.IFS($E58="Yes","Yes",$E58="No","",$E58="","")</f>
        <v/>
      </c>
      <c r="G58" s="46"/>
      <c r="H58" s="44"/>
      <c r="I58" s="40"/>
      <c r="J58" s="40"/>
    </row>
    <row r="59" spans="1:10" s="47" customFormat="1" x14ac:dyDescent="0.25">
      <c r="A59" s="45"/>
      <c r="B59" s="46"/>
      <c r="C59" s="46"/>
      <c r="D59" s="40"/>
      <c r="E59" s="40"/>
      <c r="F59" s="40" t="str" cm="1">
        <f t="array" ref="F59">_xlfn.IFS($E59="Yes","Yes",$E59="No","",$E59="","")</f>
        <v/>
      </c>
      <c r="G59" s="46"/>
      <c r="H59" s="44"/>
      <c r="I59" s="40"/>
      <c r="J59" s="40"/>
    </row>
    <row r="60" spans="1:10" s="47" customFormat="1" x14ac:dyDescent="0.25">
      <c r="A60" s="45"/>
      <c r="B60" s="46"/>
      <c r="C60" s="46"/>
      <c r="D60" s="40"/>
      <c r="E60" s="40"/>
      <c r="F60" s="40" t="str" cm="1">
        <f t="array" ref="F60">_xlfn.IFS($E60="Yes","Yes",$E60="No","",$E60="","")</f>
        <v/>
      </c>
      <c r="G60" s="46"/>
      <c r="H60" s="44"/>
      <c r="I60" s="40"/>
      <c r="J60" s="40"/>
    </row>
    <row r="61" spans="1:10" s="47" customFormat="1" x14ac:dyDescent="0.25">
      <c r="A61" s="45"/>
      <c r="B61" s="46"/>
      <c r="C61" s="46"/>
      <c r="D61" s="40"/>
      <c r="E61" s="40"/>
      <c r="F61" s="40" t="str" cm="1">
        <f t="array" ref="F61">_xlfn.IFS($E61="Yes","Yes",$E61="No","",$E61="","")</f>
        <v/>
      </c>
      <c r="G61" s="46"/>
      <c r="H61" s="44"/>
      <c r="I61" s="40"/>
      <c r="J61" s="40"/>
    </row>
    <row r="62" spans="1:10" s="47" customFormat="1" x14ac:dyDescent="0.25">
      <c r="A62" s="45"/>
      <c r="B62" s="46"/>
      <c r="C62" s="46"/>
      <c r="D62" s="40"/>
      <c r="E62" s="40"/>
      <c r="F62" s="40" t="str" cm="1">
        <f t="array" ref="F62">_xlfn.IFS($E62="Yes","Yes",$E62="No","",$E62="","")</f>
        <v/>
      </c>
      <c r="G62" s="46"/>
      <c r="H62" s="44"/>
      <c r="I62" s="40"/>
      <c r="J62" s="40"/>
    </row>
    <row r="63" spans="1:10" s="47" customFormat="1" x14ac:dyDescent="0.25">
      <c r="A63" s="45"/>
      <c r="B63" s="46"/>
      <c r="C63" s="46"/>
      <c r="D63" s="40"/>
      <c r="E63" s="40"/>
      <c r="F63" s="40" t="str" cm="1">
        <f t="array" ref="F63">_xlfn.IFS($E63="Yes","Yes",$E63="No","",$E63="","")</f>
        <v/>
      </c>
      <c r="G63" s="46"/>
      <c r="H63" s="44"/>
      <c r="I63" s="40"/>
      <c r="J63" s="40"/>
    </row>
    <row r="64" spans="1:10" s="47" customFormat="1" x14ac:dyDescent="0.25">
      <c r="A64" s="45"/>
      <c r="B64" s="46"/>
      <c r="C64" s="46"/>
      <c r="D64" s="40"/>
      <c r="E64" s="40"/>
      <c r="F64" s="40" t="str" cm="1">
        <f t="array" ref="F64">_xlfn.IFS($E64="Yes","Yes",$E64="No","",$E64="","")</f>
        <v/>
      </c>
      <c r="G64" s="46"/>
      <c r="H64" s="44"/>
      <c r="I64" s="40"/>
      <c r="J64" s="40"/>
    </row>
    <row r="65" spans="1:10" s="47" customFormat="1" x14ac:dyDescent="0.25">
      <c r="A65" s="45"/>
      <c r="B65" s="46"/>
      <c r="C65" s="46"/>
      <c r="D65" s="40"/>
      <c r="E65" s="40"/>
      <c r="F65" s="40" t="str" cm="1">
        <f t="array" ref="F65">_xlfn.IFS($E65="Yes","Yes",$E65="No","",$E65="","")</f>
        <v/>
      </c>
      <c r="G65" s="46"/>
      <c r="H65" s="44"/>
      <c r="I65" s="40"/>
      <c r="J65" s="40"/>
    </row>
    <row r="66" spans="1:10" s="47" customFormat="1" x14ac:dyDescent="0.25">
      <c r="A66" s="45"/>
      <c r="B66" s="46"/>
      <c r="C66" s="46"/>
      <c r="D66" s="40"/>
      <c r="E66" s="40"/>
      <c r="F66" s="40" t="str" cm="1">
        <f t="array" ref="F66">_xlfn.IFS($E66="Yes","Yes",$E66="No","",$E66="","")</f>
        <v/>
      </c>
      <c r="G66" s="46"/>
      <c r="H66" s="44"/>
      <c r="I66" s="40"/>
      <c r="J66" s="40"/>
    </row>
    <row r="67" spans="1:10" s="47" customFormat="1" x14ac:dyDescent="0.25">
      <c r="A67" s="45"/>
      <c r="B67" s="46"/>
      <c r="C67" s="46"/>
      <c r="D67" s="40"/>
      <c r="E67" s="40"/>
      <c r="F67" s="40" t="str" cm="1">
        <f t="array" ref="F67">_xlfn.IFS($E67="Yes","Yes",$E67="No","",$E67="","")</f>
        <v/>
      </c>
      <c r="G67" s="46"/>
      <c r="H67" s="44"/>
      <c r="I67" s="40"/>
      <c r="J67" s="40"/>
    </row>
    <row r="68" spans="1:10" s="47" customFormat="1" x14ac:dyDescent="0.25">
      <c r="A68" s="45"/>
      <c r="B68" s="46"/>
      <c r="C68" s="46"/>
      <c r="D68" s="40"/>
      <c r="E68" s="40"/>
      <c r="F68" s="40" t="str" cm="1">
        <f t="array" ref="F68">_xlfn.IFS($E68="Yes","Yes",$E68="No","",$E68="","")</f>
        <v/>
      </c>
      <c r="G68" s="46"/>
      <c r="H68" s="44"/>
      <c r="I68" s="40"/>
      <c r="J68" s="40"/>
    </row>
    <row r="69" spans="1:10" s="47" customFormat="1" x14ac:dyDescent="0.25">
      <c r="A69" s="45"/>
      <c r="B69" s="46"/>
      <c r="C69" s="46"/>
      <c r="D69" s="40"/>
      <c r="E69" s="40"/>
      <c r="F69" s="40" t="str" cm="1">
        <f t="array" ref="F69">_xlfn.IFS($E69="Yes","Yes",$E69="No","",$E69="","")</f>
        <v/>
      </c>
      <c r="G69" s="46"/>
      <c r="H69" s="44"/>
      <c r="I69" s="40"/>
      <c r="J69" s="40"/>
    </row>
    <row r="70" spans="1:10" s="47" customFormat="1" x14ac:dyDescent="0.25">
      <c r="A70" s="45"/>
      <c r="B70" s="46"/>
      <c r="C70" s="46"/>
      <c r="D70" s="40"/>
      <c r="E70" s="40"/>
      <c r="F70" s="40" t="str" cm="1">
        <f t="array" ref="F70">_xlfn.IFS($E70="Yes","Yes",$E70="No","",$E70="","")</f>
        <v/>
      </c>
      <c r="G70" s="46"/>
      <c r="H70" s="44"/>
      <c r="I70" s="40"/>
      <c r="J70" s="40"/>
    </row>
    <row r="71" spans="1:10" s="47" customFormat="1" x14ac:dyDescent="0.25">
      <c r="A71" s="45"/>
      <c r="B71" s="46"/>
      <c r="C71" s="46"/>
      <c r="D71" s="40"/>
      <c r="E71" s="40"/>
      <c r="F71" s="40" t="str" cm="1">
        <f t="array" ref="F71">_xlfn.IFS($E71="Yes","Yes",$E71="No","",$E71="","")</f>
        <v/>
      </c>
      <c r="G71" s="46"/>
      <c r="H71" s="44"/>
      <c r="I71" s="40"/>
      <c r="J71" s="40"/>
    </row>
    <row r="72" spans="1:10" s="47" customFormat="1" x14ac:dyDescent="0.25">
      <c r="A72" s="45"/>
      <c r="B72" s="46"/>
      <c r="C72" s="46"/>
      <c r="D72" s="40"/>
      <c r="E72" s="40"/>
      <c r="F72" s="40" t="str" cm="1">
        <f t="array" ref="F72">_xlfn.IFS($E72="Yes","Yes",$E72="No","",$E72="","")</f>
        <v/>
      </c>
      <c r="G72" s="46"/>
      <c r="H72" s="44"/>
      <c r="I72" s="40"/>
      <c r="J72" s="40"/>
    </row>
    <row r="73" spans="1:10" s="47" customFormat="1" x14ac:dyDescent="0.25">
      <c r="A73" s="45"/>
      <c r="B73" s="46"/>
      <c r="C73" s="46"/>
      <c r="D73" s="40"/>
      <c r="E73" s="40"/>
      <c r="F73" s="40" t="str" cm="1">
        <f t="array" ref="F73">_xlfn.IFS($E73="Yes","Yes",$E73="No","",$E73="","")</f>
        <v/>
      </c>
      <c r="G73" s="46"/>
      <c r="H73" s="44"/>
      <c r="I73" s="40"/>
      <c r="J73" s="40"/>
    </row>
    <row r="74" spans="1:10" s="47" customFormat="1" x14ac:dyDescent="0.25">
      <c r="A74" s="45"/>
      <c r="B74" s="46"/>
      <c r="C74" s="46"/>
      <c r="D74" s="40"/>
      <c r="E74" s="40"/>
      <c r="F74" s="40" t="str" cm="1">
        <f t="array" ref="F74">_xlfn.IFS($E74="Yes","Yes",$E74="No","",$E74="","")</f>
        <v/>
      </c>
      <c r="G74" s="46"/>
      <c r="H74" s="44"/>
      <c r="I74" s="40"/>
      <c r="J74" s="40"/>
    </row>
    <row r="75" spans="1:10" s="47" customFormat="1" x14ac:dyDescent="0.25">
      <c r="A75" s="45"/>
      <c r="B75" s="46"/>
      <c r="C75" s="46"/>
      <c r="D75" s="40"/>
      <c r="E75" s="40"/>
      <c r="F75" s="40" t="str" cm="1">
        <f t="array" ref="F75">_xlfn.IFS($E75="Yes","Yes",$E75="No","",$E75="","")</f>
        <v/>
      </c>
      <c r="G75" s="46"/>
      <c r="H75" s="44"/>
      <c r="I75" s="40"/>
      <c r="J75" s="40"/>
    </row>
    <row r="76" spans="1:10" s="47" customFormat="1" x14ac:dyDescent="0.25">
      <c r="A76" s="45"/>
      <c r="B76" s="46"/>
      <c r="C76" s="46"/>
      <c r="D76" s="40"/>
      <c r="E76" s="40"/>
      <c r="F76" s="40" t="str" cm="1">
        <f t="array" ref="F76">_xlfn.IFS($E76="Yes","Yes",$E76="No","",$E76="","")</f>
        <v/>
      </c>
      <c r="G76" s="46"/>
      <c r="H76" s="44"/>
      <c r="I76" s="40"/>
      <c r="J76" s="40"/>
    </row>
    <row r="77" spans="1:10" s="47" customFormat="1" x14ac:dyDescent="0.25">
      <c r="A77" s="45"/>
      <c r="B77" s="46"/>
      <c r="C77" s="46"/>
      <c r="D77" s="40"/>
      <c r="E77" s="40"/>
      <c r="F77" s="40" t="str" cm="1">
        <f t="array" ref="F77">_xlfn.IFS($E77="Yes","Yes",$E77="No","",$E77="","")</f>
        <v/>
      </c>
      <c r="G77" s="46"/>
      <c r="H77" s="44"/>
      <c r="I77" s="40"/>
      <c r="J77" s="40"/>
    </row>
    <row r="78" spans="1:10" s="47" customFormat="1" x14ac:dyDescent="0.25">
      <c r="A78" s="45"/>
      <c r="B78" s="46"/>
      <c r="C78" s="46"/>
      <c r="D78" s="40"/>
      <c r="E78" s="40"/>
      <c r="F78" s="40" t="str" cm="1">
        <f t="array" ref="F78">_xlfn.IFS($E78="Yes","Yes",$E78="No","",$E78="","")</f>
        <v/>
      </c>
      <c r="G78" s="46"/>
      <c r="H78" s="44"/>
      <c r="I78" s="40"/>
      <c r="J78" s="40"/>
    </row>
    <row r="79" spans="1:10" s="47" customFormat="1" x14ac:dyDescent="0.25">
      <c r="A79" s="45"/>
      <c r="B79" s="46"/>
      <c r="C79" s="46"/>
      <c r="D79" s="40"/>
      <c r="E79" s="40"/>
      <c r="F79" s="40" t="str" cm="1">
        <f t="array" ref="F79">_xlfn.IFS($E79="Yes","Yes",$E79="No","",$E79="","")</f>
        <v/>
      </c>
      <c r="G79" s="46"/>
      <c r="H79" s="44"/>
      <c r="I79" s="40"/>
      <c r="J79" s="40"/>
    </row>
    <row r="80" spans="1:10" s="47" customFormat="1" x14ac:dyDescent="0.25">
      <c r="A80" s="45"/>
      <c r="B80" s="46"/>
      <c r="C80" s="46"/>
      <c r="D80" s="40"/>
      <c r="E80" s="40"/>
      <c r="F80" s="40" t="str" cm="1">
        <f t="array" ref="F80">_xlfn.IFS($E80="Yes","Yes",$E80="No","",$E80="","")</f>
        <v/>
      </c>
      <c r="G80" s="46"/>
      <c r="H80" s="44"/>
      <c r="I80" s="40"/>
      <c r="J80" s="40"/>
    </row>
    <row r="81" spans="1:10" s="47" customFormat="1" x14ac:dyDescent="0.25">
      <c r="A81" s="45"/>
      <c r="B81" s="46"/>
      <c r="C81" s="46"/>
      <c r="D81" s="40"/>
      <c r="E81" s="40"/>
      <c r="F81" s="40" t="str" cm="1">
        <f t="array" ref="F81">_xlfn.IFS($E81="Yes","Yes",$E81="No","",$E81="","")</f>
        <v/>
      </c>
      <c r="G81" s="46"/>
      <c r="H81" s="44"/>
      <c r="I81" s="40"/>
      <c r="J81" s="40"/>
    </row>
    <row r="82" spans="1:10" s="47" customFormat="1" x14ac:dyDescent="0.25">
      <c r="A82" s="45"/>
      <c r="B82" s="46"/>
      <c r="C82" s="46"/>
      <c r="D82" s="40"/>
      <c r="E82" s="40"/>
      <c r="F82" s="40" t="str" cm="1">
        <f t="array" ref="F82">_xlfn.IFS($E82="Yes","Yes",$E82="No","",$E82="","")</f>
        <v/>
      </c>
      <c r="G82" s="46"/>
      <c r="H82" s="44"/>
      <c r="I82" s="40"/>
      <c r="J82" s="40"/>
    </row>
    <row r="83" spans="1:10" s="47" customFormat="1" x14ac:dyDescent="0.25">
      <c r="A83" s="45"/>
      <c r="B83" s="46"/>
      <c r="C83" s="46"/>
      <c r="D83" s="40"/>
      <c r="E83" s="40"/>
      <c r="F83" s="40" t="str" cm="1">
        <f t="array" ref="F83">_xlfn.IFS($E83="Yes","Yes",$E83="No","",$E83="","")</f>
        <v/>
      </c>
      <c r="G83" s="46"/>
      <c r="H83" s="44"/>
      <c r="I83" s="40"/>
      <c r="J83" s="40"/>
    </row>
    <row r="84" spans="1:10" s="47" customFormat="1" x14ac:dyDescent="0.25">
      <c r="A84" s="45"/>
      <c r="B84" s="46"/>
      <c r="C84" s="46"/>
      <c r="D84" s="40"/>
      <c r="E84" s="40"/>
      <c r="F84" s="40" t="str" cm="1">
        <f t="array" ref="F84">_xlfn.IFS($E84="Yes","Yes",$E84="No","",$E84="","")</f>
        <v/>
      </c>
      <c r="G84" s="46"/>
      <c r="H84" s="44"/>
      <c r="I84" s="40"/>
      <c r="J84" s="40"/>
    </row>
    <row r="85" spans="1:10" s="47" customFormat="1" x14ac:dyDescent="0.25">
      <c r="A85" s="45"/>
      <c r="B85" s="46"/>
      <c r="C85" s="46"/>
      <c r="D85" s="40"/>
      <c r="E85" s="40"/>
      <c r="F85" s="40" t="str" cm="1">
        <f t="array" ref="F85">_xlfn.IFS($E85="Yes","Yes",$E85="No","",$E85="","")</f>
        <v/>
      </c>
      <c r="G85" s="46"/>
      <c r="H85" s="44"/>
      <c r="I85" s="40"/>
      <c r="J85" s="40"/>
    </row>
    <row r="86" spans="1:10" s="47" customFormat="1" x14ac:dyDescent="0.25">
      <c r="A86" s="45"/>
      <c r="B86" s="46"/>
      <c r="C86" s="46"/>
      <c r="D86" s="40"/>
      <c r="E86" s="40"/>
      <c r="F86" s="40" t="str" cm="1">
        <f t="array" ref="F86">_xlfn.IFS($E86="Yes","Yes",$E86="No","",$E86="","")</f>
        <v/>
      </c>
      <c r="G86" s="46"/>
      <c r="H86" s="44"/>
      <c r="I86" s="40"/>
      <c r="J86" s="40"/>
    </row>
    <row r="87" spans="1:10" s="47" customFormat="1" x14ac:dyDescent="0.25">
      <c r="A87" s="45"/>
      <c r="B87" s="46"/>
      <c r="C87" s="46"/>
      <c r="D87" s="40"/>
      <c r="E87" s="40"/>
      <c r="F87" s="40" t="str" cm="1">
        <f t="array" ref="F87">_xlfn.IFS($E87="Yes","Yes",$E87="No","",$E87="","")</f>
        <v/>
      </c>
      <c r="G87" s="46"/>
      <c r="H87" s="44"/>
      <c r="I87" s="40"/>
      <c r="J87" s="40"/>
    </row>
    <row r="88" spans="1:10" s="47" customFormat="1" x14ac:dyDescent="0.25">
      <c r="A88" s="45"/>
      <c r="B88" s="46"/>
      <c r="C88" s="46"/>
      <c r="D88" s="40"/>
      <c r="E88" s="40"/>
      <c r="F88" s="40" t="str" cm="1">
        <f t="array" ref="F88">_xlfn.IFS($E88="Yes","Yes",$E88="No","",$E88="","")</f>
        <v/>
      </c>
      <c r="G88" s="46"/>
      <c r="H88" s="44"/>
      <c r="I88" s="40"/>
      <c r="J88" s="40"/>
    </row>
    <row r="89" spans="1:10" s="47" customFormat="1" x14ac:dyDescent="0.25">
      <c r="A89" s="45"/>
      <c r="B89" s="46"/>
      <c r="C89" s="46"/>
      <c r="D89" s="40"/>
      <c r="E89" s="40"/>
      <c r="F89" s="40" t="str" cm="1">
        <f t="array" ref="F89">_xlfn.IFS($E89="Yes","Yes",$E89="No","",$E89="","")</f>
        <v/>
      </c>
      <c r="G89" s="46"/>
      <c r="H89" s="44"/>
      <c r="I89" s="40"/>
      <c r="J89" s="40"/>
    </row>
    <row r="90" spans="1:10" s="47" customFormat="1" x14ac:dyDescent="0.25">
      <c r="A90" s="45"/>
      <c r="B90" s="46"/>
      <c r="C90" s="46"/>
      <c r="D90" s="40"/>
      <c r="E90" s="40"/>
      <c r="F90" s="40" t="str" cm="1">
        <f t="array" ref="F90">_xlfn.IFS($E90="Yes","Yes",$E90="No","",$E90="","")</f>
        <v/>
      </c>
      <c r="G90" s="46"/>
      <c r="H90" s="44"/>
      <c r="I90" s="40"/>
      <c r="J90" s="40"/>
    </row>
    <row r="91" spans="1:10" s="47" customFormat="1" x14ac:dyDescent="0.25">
      <c r="A91" s="45"/>
      <c r="B91" s="46"/>
      <c r="C91" s="46"/>
      <c r="D91" s="40"/>
      <c r="E91" s="40"/>
      <c r="F91" s="40" t="str" cm="1">
        <f t="array" ref="F91">_xlfn.IFS($E91="Yes","Yes",$E91="No","",$E91="","")</f>
        <v/>
      </c>
      <c r="G91" s="46"/>
      <c r="H91" s="44"/>
      <c r="I91" s="40"/>
      <c r="J91" s="40"/>
    </row>
    <row r="92" spans="1:10" s="47" customFormat="1" x14ac:dyDescent="0.25">
      <c r="A92" s="45"/>
      <c r="B92" s="46"/>
      <c r="C92" s="46"/>
      <c r="D92" s="40"/>
      <c r="E92" s="40"/>
      <c r="F92" s="40" t="str" cm="1">
        <f t="array" ref="F92">_xlfn.IFS($E92="Yes","Yes",$E92="No","",$E92="","")</f>
        <v/>
      </c>
      <c r="G92" s="46"/>
      <c r="H92" s="44"/>
      <c r="I92" s="40"/>
      <c r="J92" s="40"/>
    </row>
    <row r="93" spans="1:10" s="47" customFormat="1" x14ac:dyDescent="0.25">
      <c r="A93" s="45"/>
      <c r="B93" s="46"/>
      <c r="C93" s="46"/>
      <c r="D93" s="40"/>
      <c r="E93" s="40"/>
      <c r="F93" s="40" t="str" cm="1">
        <f t="array" ref="F93">_xlfn.IFS($E93="Yes","Yes",$E93="No","",$E93="","")</f>
        <v/>
      </c>
      <c r="G93" s="46"/>
      <c r="H93" s="44"/>
      <c r="I93" s="40"/>
      <c r="J93" s="40"/>
    </row>
    <row r="94" spans="1:10" s="47" customFormat="1" x14ac:dyDescent="0.25">
      <c r="A94" s="45"/>
      <c r="B94" s="46"/>
      <c r="C94" s="46"/>
      <c r="D94" s="40"/>
      <c r="E94" s="40"/>
      <c r="F94" s="40" t="str" cm="1">
        <f t="array" ref="F94">_xlfn.IFS($E94="Yes","Yes",$E94="No","",$E94="","")</f>
        <v/>
      </c>
      <c r="G94" s="46"/>
      <c r="H94" s="44"/>
      <c r="I94" s="40"/>
      <c r="J94" s="40"/>
    </row>
    <row r="95" spans="1:10" s="47" customFormat="1" x14ac:dyDescent="0.25">
      <c r="A95" s="45"/>
      <c r="B95" s="46"/>
      <c r="C95" s="46"/>
      <c r="D95" s="40"/>
      <c r="E95" s="40"/>
      <c r="F95" s="40" t="str" cm="1">
        <f t="array" ref="F95">_xlfn.IFS($E95="Yes","Yes",$E95="No","",$E95="","")</f>
        <v/>
      </c>
      <c r="G95" s="46"/>
      <c r="H95" s="44"/>
      <c r="I95" s="40"/>
      <c r="J95" s="40"/>
    </row>
    <row r="96" spans="1:10" s="47" customFormat="1" x14ac:dyDescent="0.25">
      <c r="A96" s="45"/>
      <c r="B96" s="46"/>
      <c r="C96" s="46"/>
      <c r="D96" s="40"/>
      <c r="E96" s="40"/>
      <c r="F96" s="40" t="str" cm="1">
        <f t="array" ref="F96">_xlfn.IFS($E96="Yes","Yes",$E96="No","",$E96="","")</f>
        <v/>
      </c>
      <c r="G96" s="46"/>
      <c r="H96" s="44"/>
      <c r="I96" s="40"/>
      <c r="J96" s="40"/>
    </row>
    <row r="97" spans="1:10" s="47" customFormat="1" x14ac:dyDescent="0.25">
      <c r="A97" s="45"/>
      <c r="B97" s="46"/>
      <c r="C97" s="46"/>
      <c r="D97" s="40"/>
      <c r="E97" s="40"/>
      <c r="F97" s="40" t="str" cm="1">
        <f t="array" ref="F97">_xlfn.IFS($E97="Yes","Yes",$E97="No","",$E97="","")</f>
        <v/>
      </c>
      <c r="G97" s="46"/>
      <c r="H97" s="44"/>
      <c r="I97" s="40"/>
      <c r="J97" s="40"/>
    </row>
    <row r="98" spans="1:10" s="47" customFormat="1" x14ac:dyDescent="0.25">
      <c r="A98" s="45"/>
      <c r="B98" s="46"/>
      <c r="C98" s="46"/>
      <c r="D98" s="40"/>
      <c r="E98" s="40"/>
      <c r="F98" s="40" t="str" cm="1">
        <f t="array" ref="F98">_xlfn.IFS($E98="Yes","Yes",$E98="No","",$E98="","")</f>
        <v/>
      </c>
      <c r="G98" s="46"/>
      <c r="H98" s="44"/>
      <c r="I98" s="40"/>
      <c r="J98" s="40"/>
    </row>
    <row r="99" spans="1:10" s="47" customFormat="1" x14ac:dyDescent="0.25">
      <c r="A99" s="45"/>
      <c r="B99" s="46"/>
      <c r="C99" s="46"/>
      <c r="D99" s="40"/>
      <c r="E99" s="40"/>
      <c r="F99" s="40" t="str" cm="1">
        <f t="array" ref="F99">_xlfn.IFS($E99="Yes","Yes",$E99="No","",$E99="","")</f>
        <v/>
      </c>
      <c r="G99" s="46"/>
      <c r="H99" s="44"/>
      <c r="I99" s="40"/>
      <c r="J99" s="40"/>
    </row>
    <row r="100" spans="1:10" s="47" customFormat="1" x14ac:dyDescent="0.25">
      <c r="A100" s="45"/>
      <c r="B100" s="46"/>
      <c r="C100" s="46"/>
      <c r="D100" s="40"/>
      <c r="E100" s="40"/>
      <c r="F100" s="40" t="str" cm="1">
        <f t="array" ref="F100">_xlfn.IFS($E100="Yes","Yes",$E100="No","",$E100="","")</f>
        <v/>
      </c>
      <c r="G100" s="46"/>
      <c r="H100" s="44"/>
      <c r="I100" s="40"/>
      <c r="J100" s="40"/>
    </row>
    <row r="101" spans="1:10" s="47" customFormat="1" x14ac:dyDescent="0.25">
      <c r="A101" s="45"/>
      <c r="B101" s="46"/>
      <c r="C101" s="46"/>
      <c r="D101" s="40"/>
      <c r="E101" s="40"/>
      <c r="F101" s="40" t="str" cm="1">
        <f t="array" ref="F101">_xlfn.IFS($E101="Yes","Yes",$E101="No","",$E101="","")</f>
        <v/>
      </c>
      <c r="G101" s="46"/>
      <c r="H101" s="44"/>
      <c r="I101" s="40"/>
      <c r="J101" s="40"/>
    </row>
    <row r="102" spans="1:10" s="47" customFormat="1" x14ac:dyDescent="0.25">
      <c r="A102" s="45"/>
      <c r="B102" s="46"/>
      <c r="C102" s="46"/>
      <c r="D102" s="40"/>
      <c r="E102" s="40"/>
      <c r="F102" s="40" t="str" cm="1">
        <f t="array" ref="F102">_xlfn.IFS($E102="Yes","Yes",$E102="No","",$E102="","")</f>
        <v/>
      </c>
      <c r="G102" s="46"/>
      <c r="H102" s="44"/>
      <c r="I102" s="40"/>
      <c r="J102" s="40"/>
    </row>
    <row r="103" spans="1:10" s="47" customFormat="1" x14ac:dyDescent="0.25">
      <c r="A103" s="45"/>
      <c r="B103" s="46"/>
      <c r="C103" s="46"/>
      <c r="D103" s="40"/>
      <c r="E103" s="40"/>
      <c r="F103" s="40" t="str" cm="1">
        <f t="array" ref="F103">_xlfn.IFS($E103="Yes","Yes",$E103="No","",$E103="","")</f>
        <v/>
      </c>
      <c r="G103" s="46"/>
      <c r="H103" s="44"/>
      <c r="I103" s="40"/>
      <c r="J103" s="40"/>
    </row>
    <row r="104" spans="1:10" s="47" customFormat="1" x14ac:dyDescent="0.25">
      <c r="A104" s="45"/>
      <c r="B104" s="46"/>
      <c r="C104" s="46"/>
      <c r="D104" s="40"/>
      <c r="E104" s="40"/>
      <c r="F104" s="40" t="str" cm="1">
        <f t="array" ref="F104">_xlfn.IFS($E104="Yes","Yes",$E104="No","",$E104="","")</f>
        <v/>
      </c>
      <c r="G104" s="46"/>
      <c r="H104" s="44"/>
      <c r="I104" s="40"/>
      <c r="J104" s="40"/>
    </row>
    <row r="105" spans="1:10" s="47" customFormat="1" x14ac:dyDescent="0.25">
      <c r="A105" s="45"/>
      <c r="B105" s="46"/>
      <c r="C105" s="46"/>
      <c r="D105" s="40"/>
      <c r="E105" s="40"/>
      <c r="F105" s="40" t="str" cm="1">
        <f t="array" ref="F105">_xlfn.IFS($E105="Yes","Yes",$E105="No","",$E105="","")</f>
        <v/>
      </c>
      <c r="G105" s="46"/>
      <c r="H105" s="44"/>
      <c r="I105" s="40"/>
      <c r="J105" s="40"/>
    </row>
    <row r="106" spans="1:10" s="47" customFormat="1" x14ac:dyDescent="0.25">
      <c r="A106" s="45"/>
      <c r="B106" s="46"/>
      <c r="C106" s="46"/>
      <c r="D106" s="40"/>
      <c r="E106" s="40"/>
      <c r="F106" s="40" t="str" cm="1">
        <f t="array" ref="F106">_xlfn.IFS($E106="Yes","Yes",$E106="No","",$E106="","")</f>
        <v/>
      </c>
      <c r="G106" s="46"/>
      <c r="H106" s="44"/>
      <c r="I106" s="40"/>
      <c r="J106" s="40"/>
    </row>
    <row r="107" spans="1:10" s="47" customFormat="1" x14ac:dyDescent="0.25">
      <c r="A107" s="45"/>
      <c r="B107" s="46"/>
      <c r="C107" s="46"/>
      <c r="D107" s="40"/>
      <c r="E107" s="40"/>
      <c r="F107" s="40" t="str" cm="1">
        <f t="array" ref="F107">_xlfn.IFS($E107="Yes","Yes",$E107="No","",$E107="","")</f>
        <v/>
      </c>
      <c r="G107" s="46"/>
      <c r="H107" s="44"/>
      <c r="I107" s="40"/>
      <c r="J107" s="40"/>
    </row>
    <row r="108" spans="1:10" s="47" customFormat="1" x14ac:dyDescent="0.25">
      <c r="A108" s="45"/>
      <c r="B108" s="46"/>
      <c r="C108" s="46"/>
      <c r="D108" s="40"/>
      <c r="E108" s="40"/>
      <c r="F108" s="40" t="str" cm="1">
        <f t="array" ref="F108">_xlfn.IFS($E108="Yes","Yes",$E108="No","",$E108="","")</f>
        <v/>
      </c>
      <c r="G108" s="46"/>
      <c r="H108" s="44"/>
      <c r="I108" s="40"/>
      <c r="J108" s="40"/>
    </row>
    <row r="109" spans="1:10" s="47" customFormat="1" x14ac:dyDescent="0.25">
      <c r="A109" s="45"/>
      <c r="B109" s="46"/>
      <c r="C109" s="46"/>
      <c r="D109" s="40"/>
      <c r="E109" s="40"/>
      <c r="F109" s="40" t="str" cm="1">
        <f t="array" ref="F109">_xlfn.IFS($E109="Yes","Yes",$E109="No","",$E109="","")</f>
        <v/>
      </c>
      <c r="G109" s="46"/>
      <c r="H109" s="44"/>
      <c r="I109" s="40"/>
      <c r="J109" s="40"/>
    </row>
    <row r="110" spans="1:10" s="47" customFormat="1" x14ac:dyDescent="0.25">
      <c r="A110" s="45"/>
      <c r="B110" s="46"/>
      <c r="C110" s="46"/>
      <c r="D110" s="40"/>
      <c r="E110" s="40"/>
      <c r="F110" s="40" t="str" cm="1">
        <f t="array" ref="F110">_xlfn.IFS($E110="Yes","Yes",$E110="No","",$E110="","")</f>
        <v/>
      </c>
      <c r="G110" s="46"/>
      <c r="H110" s="44"/>
      <c r="I110" s="40"/>
      <c r="J110" s="40"/>
    </row>
    <row r="111" spans="1:10" s="47" customFormat="1" x14ac:dyDescent="0.25">
      <c r="A111" s="45"/>
      <c r="B111" s="46"/>
      <c r="C111" s="46"/>
      <c r="D111" s="40"/>
      <c r="E111" s="40"/>
      <c r="F111" s="40" t="str" cm="1">
        <f t="array" ref="F111">_xlfn.IFS($E111="Yes","Yes",$E111="No","",$E111="","")</f>
        <v/>
      </c>
      <c r="G111" s="46"/>
      <c r="H111" s="44"/>
      <c r="I111" s="40"/>
      <c r="J111" s="40"/>
    </row>
    <row r="112" spans="1:10" s="47" customFormat="1" x14ac:dyDescent="0.25">
      <c r="A112" s="45"/>
      <c r="B112" s="46"/>
      <c r="C112" s="46"/>
      <c r="D112" s="40"/>
      <c r="E112" s="40"/>
      <c r="F112" s="40" t="str" cm="1">
        <f t="array" ref="F112">_xlfn.IFS($E112="Yes","Yes",$E112="No","",$E112="","")</f>
        <v/>
      </c>
      <c r="G112" s="46"/>
      <c r="H112" s="44"/>
      <c r="I112" s="40"/>
      <c r="J112" s="40"/>
    </row>
    <row r="113" spans="1:10" s="47" customFormat="1" x14ac:dyDescent="0.25">
      <c r="A113" s="45"/>
      <c r="B113" s="46"/>
      <c r="C113" s="46"/>
      <c r="D113" s="40"/>
      <c r="E113" s="40"/>
      <c r="F113" s="40" t="str" cm="1">
        <f t="array" ref="F113">_xlfn.IFS($E113="Yes","Yes",$E113="No","",$E113="","")</f>
        <v/>
      </c>
      <c r="G113" s="46"/>
      <c r="H113" s="44"/>
      <c r="I113" s="40"/>
      <c r="J113" s="40"/>
    </row>
    <row r="114" spans="1:10" s="47" customFormat="1" x14ac:dyDescent="0.25">
      <c r="A114" s="45"/>
      <c r="B114" s="46"/>
      <c r="C114" s="46"/>
      <c r="D114" s="40"/>
      <c r="E114" s="40"/>
      <c r="F114" s="40" t="str" cm="1">
        <f t="array" ref="F114">_xlfn.IFS($E114="Yes","Yes",$E114="No","",$E114="","")</f>
        <v/>
      </c>
      <c r="G114" s="46"/>
      <c r="H114" s="44"/>
      <c r="I114" s="40"/>
      <c r="J114" s="40"/>
    </row>
    <row r="115" spans="1:10" s="47" customFormat="1" x14ac:dyDescent="0.25">
      <c r="A115" s="45"/>
      <c r="B115" s="46"/>
      <c r="C115" s="46"/>
      <c r="D115" s="40"/>
      <c r="E115" s="40"/>
      <c r="F115" s="40" t="str" cm="1">
        <f t="array" ref="F115">_xlfn.IFS($E115="Yes","Yes",$E115="No","",$E115="","")</f>
        <v/>
      </c>
      <c r="G115" s="46"/>
      <c r="H115" s="44"/>
      <c r="I115" s="40"/>
      <c r="J115" s="40"/>
    </row>
    <row r="116" spans="1:10" s="47" customFormat="1" x14ac:dyDescent="0.25">
      <c r="A116" s="45"/>
      <c r="B116" s="46"/>
      <c r="C116" s="46"/>
      <c r="D116" s="40"/>
      <c r="E116" s="40"/>
      <c r="F116" s="40" t="str" cm="1">
        <f t="array" ref="F116">_xlfn.IFS($E116="Yes","Yes",$E116="No","",$E116="","")</f>
        <v/>
      </c>
      <c r="G116" s="46"/>
      <c r="H116" s="44"/>
      <c r="I116" s="40"/>
      <c r="J116" s="40"/>
    </row>
    <row r="117" spans="1:10" s="47" customFormat="1" x14ac:dyDescent="0.25">
      <c r="A117" s="45"/>
      <c r="B117" s="46"/>
      <c r="C117" s="46"/>
      <c r="D117" s="40"/>
      <c r="E117" s="40"/>
      <c r="F117" s="40" t="str" cm="1">
        <f t="array" ref="F117">_xlfn.IFS($E117="Yes","Yes",$E117="No","",$E117="","")</f>
        <v/>
      </c>
      <c r="G117" s="46"/>
      <c r="H117" s="44"/>
      <c r="I117" s="40"/>
      <c r="J117" s="40"/>
    </row>
    <row r="118" spans="1:10" s="47" customFormat="1" x14ac:dyDescent="0.25">
      <c r="A118" s="45"/>
      <c r="B118" s="46"/>
      <c r="C118" s="46"/>
      <c r="D118" s="40"/>
      <c r="E118" s="40"/>
      <c r="F118" s="40" t="str" cm="1">
        <f t="array" ref="F118">_xlfn.IFS($E118="Yes","Yes",$E118="No","",$E118="","")</f>
        <v/>
      </c>
      <c r="G118" s="46"/>
      <c r="H118" s="44"/>
      <c r="I118" s="40"/>
      <c r="J118" s="40"/>
    </row>
    <row r="119" spans="1:10" s="47" customFormat="1" x14ac:dyDescent="0.25">
      <c r="A119" s="45"/>
      <c r="B119" s="46"/>
      <c r="C119" s="46"/>
      <c r="D119" s="40"/>
      <c r="E119" s="40"/>
      <c r="F119" s="40" t="str" cm="1">
        <f t="array" ref="F119">_xlfn.IFS($E119="Yes","Yes",$E119="No","",$E119="","")</f>
        <v/>
      </c>
      <c r="G119" s="46"/>
      <c r="H119" s="44"/>
      <c r="I119" s="40"/>
      <c r="J119" s="40"/>
    </row>
    <row r="120" spans="1:10" s="47" customFormat="1" x14ac:dyDescent="0.25">
      <c r="A120" s="45"/>
      <c r="B120" s="46"/>
      <c r="C120" s="46"/>
      <c r="D120" s="40"/>
      <c r="E120" s="40"/>
      <c r="F120" s="40" t="str" cm="1">
        <f t="array" ref="F120">_xlfn.IFS($E120="Yes","Yes",$E120="No","",$E120="","")</f>
        <v/>
      </c>
      <c r="G120" s="46"/>
      <c r="H120" s="44"/>
      <c r="I120" s="40"/>
      <c r="J120" s="40"/>
    </row>
    <row r="121" spans="1:10" s="47" customFormat="1" x14ac:dyDescent="0.25">
      <c r="A121" s="45"/>
      <c r="B121" s="46"/>
      <c r="C121" s="46"/>
      <c r="D121" s="40"/>
      <c r="E121" s="40"/>
      <c r="F121" s="40" t="str" cm="1">
        <f t="array" ref="F121">_xlfn.IFS($E121="Yes","Yes",$E121="No","",$E121="","")</f>
        <v/>
      </c>
      <c r="G121" s="46"/>
      <c r="H121" s="44"/>
      <c r="I121" s="40"/>
      <c r="J121" s="40"/>
    </row>
    <row r="122" spans="1:10" s="47" customFormat="1" x14ac:dyDescent="0.25">
      <c r="A122" s="45"/>
      <c r="B122" s="46"/>
      <c r="C122" s="46"/>
      <c r="D122" s="40"/>
      <c r="E122" s="40"/>
      <c r="F122" s="40" t="str" cm="1">
        <f t="array" ref="F122">_xlfn.IFS($E122="Yes","Yes",$E122="No","",$E122="","")</f>
        <v/>
      </c>
      <c r="G122" s="46"/>
      <c r="H122" s="44"/>
      <c r="I122" s="40"/>
      <c r="J122" s="40"/>
    </row>
    <row r="123" spans="1:10" s="47" customFormat="1" x14ac:dyDescent="0.25">
      <c r="A123" s="45"/>
      <c r="B123" s="46"/>
      <c r="C123" s="46"/>
      <c r="D123" s="40"/>
      <c r="E123" s="40"/>
      <c r="F123" s="40" t="str" cm="1">
        <f t="array" ref="F123">_xlfn.IFS($E123="Yes","Yes",$E123="No","",$E123="","")</f>
        <v/>
      </c>
      <c r="G123" s="46"/>
      <c r="H123" s="44"/>
      <c r="I123" s="40"/>
      <c r="J123" s="40"/>
    </row>
    <row r="124" spans="1:10" s="47" customFormat="1" x14ac:dyDescent="0.25">
      <c r="A124" s="45"/>
      <c r="B124" s="46"/>
      <c r="C124" s="46"/>
      <c r="D124" s="40"/>
      <c r="E124" s="40"/>
      <c r="F124" s="40" t="str" cm="1">
        <f t="array" ref="F124">_xlfn.IFS($E124="Yes","Yes",$E124="No","",$E124="","")</f>
        <v/>
      </c>
      <c r="G124" s="46"/>
      <c r="H124" s="44"/>
      <c r="I124" s="40"/>
      <c r="J124" s="40"/>
    </row>
    <row r="125" spans="1:10" s="47" customFormat="1" x14ac:dyDescent="0.25">
      <c r="A125" s="45"/>
      <c r="B125" s="46"/>
      <c r="C125" s="46"/>
      <c r="D125" s="40"/>
      <c r="E125" s="40"/>
      <c r="F125" s="40" t="str" cm="1">
        <f t="array" ref="F125">_xlfn.IFS($E125="Yes","Yes",$E125="No","",$E125="","")</f>
        <v/>
      </c>
      <c r="G125" s="46"/>
      <c r="H125" s="44"/>
      <c r="I125" s="40"/>
      <c r="J125" s="40"/>
    </row>
    <row r="126" spans="1:10" s="47" customFormat="1" x14ac:dyDescent="0.25">
      <c r="A126" s="45"/>
      <c r="B126" s="46"/>
      <c r="C126" s="46"/>
      <c r="D126" s="40"/>
      <c r="E126" s="40"/>
      <c r="F126" s="40" t="str" cm="1">
        <f t="array" ref="F126">_xlfn.IFS($E126="Yes","Yes",$E126="No","",$E126="","")</f>
        <v/>
      </c>
      <c r="G126" s="46"/>
      <c r="H126" s="44"/>
      <c r="I126" s="40"/>
      <c r="J126" s="40"/>
    </row>
    <row r="127" spans="1:10" s="47" customFormat="1" x14ac:dyDescent="0.25">
      <c r="A127" s="45"/>
      <c r="B127" s="46"/>
      <c r="C127" s="46"/>
      <c r="D127" s="40"/>
      <c r="E127" s="40"/>
      <c r="F127" s="40" t="str" cm="1">
        <f t="array" ref="F127">_xlfn.IFS($E127="Yes","Yes",$E127="No","",$E127="","")</f>
        <v/>
      </c>
      <c r="G127" s="46"/>
      <c r="H127" s="44"/>
      <c r="I127" s="40"/>
      <c r="J127" s="40"/>
    </row>
    <row r="128" spans="1:10" s="47" customFormat="1" x14ac:dyDescent="0.25">
      <c r="A128" s="45"/>
      <c r="B128" s="46"/>
      <c r="C128" s="46"/>
      <c r="D128" s="40"/>
      <c r="E128" s="40"/>
      <c r="F128" s="40" t="str" cm="1">
        <f t="array" ref="F128">_xlfn.IFS($E128="Yes","Yes",$E128="No","",$E128="","")</f>
        <v/>
      </c>
      <c r="G128" s="46"/>
      <c r="H128" s="44"/>
      <c r="I128" s="40"/>
      <c r="J128" s="40"/>
    </row>
    <row r="129" spans="1:10" s="47" customFormat="1" x14ac:dyDescent="0.25">
      <c r="A129" s="45"/>
      <c r="B129" s="46"/>
      <c r="C129" s="46"/>
      <c r="D129" s="40"/>
      <c r="E129" s="40"/>
      <c r="F129" s="40" t="str" cm="1">
        <f t="array" ref="F129">_xlfn.IFS($E129="Yes","Yes",$E129="No","",$E129="","")</f>
        <v/>
      </c>
      <c r="G129" s="46"/>
      <c r="H129" s="44"/>
      <c r="I129" s="40"/>
      <c r="J129" s="40"/>
    </row>
    <row r="130" spans="1:10" s="47" customFormat="1" x14ac:dyDescent="0.25">
      <c r="A130" s="45"/>
      <c r="B130" s="46"/>
      <c r="C130" s="46"/>
      <c r="D130" s="40"/>
      <c r="E130" s="40"/>
      <c r="F130" s="40" t="str" cm="1">
        <f t="array" ref="F130">_xlfn.IFS($E130="Yes","Yes",$E130="No","",$E130="","")</f>
        <v/>
      </c>
      <c r="G130" s="46"/>
      <c r="H130" s="44"/>
      <c r="I130" s="40"/>
      <c r="J130" s="40"/>
    </row>
    <row r="131" spans="1:10" s="47" customFormat="1" x14ac:dyDescent="0.25">
      <c r="A131" s="45"/>
      <c r="B131" s="46"/>
      <c r="C131" s="46"/>
      <c r="D131" s="40"/>
      <c r="E131" s="40"/>
      <c r="F131" s="40" t="str" cm="1">
        <f t="array" ref="F131">_xlfn.IFS($E131="Yes","Yes",$E131="No","",$E131="","")</f>
        <v/>
      </c>
      <c r="G131" s="46"/>
      <c r="H131" s="44"/>
      <c r="I131" s="40"/>
      <c r="J131" s="40"/>
    </row>
    <row r="132" spans="1:10" s="47" customFormat="1" x14ac:dyDescent="0.25">
      <c r="A132" s="45"/>
      <c r="B132" s="46"/>
      <c r="C132" s="46"/>
      <c r="D132" s="40"/>
      <c r="E132" s="40"/>
      <c r="F132" s="40" t="str" cm="1">
        <f t="array" ref="F132">_xlfn.IFS($E132="Yes","Yes",$E132="No","",$E132="","")</f>
        <v/>
      </c>
      <c r="G132" s="46"/>
      <c r="H132" s="44"/>
      <c r="I132" s="40"/>
      <c r="J132" s="40"/>
    </row>
    <row r="133" spans="1:10" s="47" customFormat="1" x14ac:dyDescent="0.25">
      <c r="A133" s="45"/>
      <c r="B133" s="46"/>
      <c r="C133" s="46"/>
      <c r="D133" s="40"/>
      <c r="E133" s="40"/>
      <c r="F133" s="40" t="str" cm="1">
        <f t="array" ref="F133">_xlfn.IFS($E133="Yes","Yes",$E133="No","",$E133="","")</f>
        <v/>
      </c>
      <c r="G133" s="46"/>
      <c r="H133" s="44"/>
      <c r="I133" s="40"/>
      <c r="J133" s="40"/>
    </row>
    <row r="134" spans="1:10" s="47" customFormat="1" x14ac:dyDescent="0.25">
      <c r="A134" s="45"/>
      <c r="B134" s="46"/>
      <c r="C134" s="46"/>
      <c r="D134" s="40"/>
      <c r="E134" s="40"/>
      <c r="F134" s="40" t="str" cm="1">
        <f t="array" ref="F134">_xlfn.IFS($E134="Yes","Yes",$E134="No","",$E134="","")</f>
        <v/>
      </c>
      <c r="G134" s="46"/>
      <c r="H134" s="44"/>
      <c r="I134" s="40"/>
      <c r="J134" s="40"/>
    </row>
    <row r="135" spans="1:10" s="47" customFormat="1" x14ac:dyDescent="0.25">
      <c r="A135" s="45"/>
      <c r="B135" s="46"/>
      <c r="C135" s="46"/>
      <c r="D135" s="40"/>
      <c r="E135" s="40"/>
      <c r="F135" s="40" t="str" cm="1">
        <f t="array" ref="F135">_xlfn.IFS($E135="Yes","Yes",$E135="No","",$E135="","")</f>
        <v/>
      </c>
      <c r="G135" s="46"/>
      <c r="H135" s="44"/>
      <c r="I135" s="40"/>
      <c r="J135" s="40"/>
    </row>
    <row r="136" spans="1:10" s="47" customFormat="1" x14ac:dyDescent="0.25">
      <c r="A136" s="45"/>
      <c r="B136" s="46"/>
      <c r="C136" s="46"/>
      <c r="D136" s="40"/>
      <c r="E136" s="40"/>
      <c r="F136" s="40" t="str" cm="1">
        <f t="array" ref="F136">_xlfn.IFS($E136="Yes","Yes",$E136="No","",$E136="","")</f>
        <v/>
      </c>
      <c r="G136" s="46"/>
      <c r="H136" s="44"/>
      <c r="I136" s="40"/>
      <c r="J136" s="40"/>
    </row>
    <row r="137" spans="1:10" s="47" customFormat="1" x14ac:dyDescent="0.25">
      <c r="A137" s="45"/>
      <c r="B137" s="46"/>
      <c r="C137" s="46"/>
      <c r="D137" s="40"/>
      <c r="E137" s="40"/>
      <c r="F137" s="40" t="str" cm="1">
        <f t="array" ref="F137">_xlfn.IFS($E137="Yes","Yes",$E137="No","",$E137="","")</f>
        <v/>
      </c>
      <c r="G137" s="46"/>
      <c r="H137" s="44"/>
      <c r="I137" s="40"/>
      <c r="J137" s="40"/>
    </row>
    <row r="138" spans="1:10" s="47" customFormat="1" x14ac:dyDescent="0.25">
      <c r="A138" s="45"/>
      <c r="B138" s="46"/>
      <c r="C138" s="46"/>
      <c r="D138" s="40"/>
      <c r="E138" s="40"/>
      <c r="F138" s="40" t="str" cm="1">
        <f t="array" ref="F138">_xlfn.IFS($E138="Yes","Yes",$E138="No","",$E138="","")</f>
        <v/>
      </c>
      <c r="G138" s="46"/>
      <c r="H138" s="44"/>
      <c r="I138" s="40"/>
      <c r="J138" s="40"/>
    </row>
    <row r="139" spans="1:10" s="47" customFormat="1" x14ac:dyDescent="0.25">
      <c r="A139" s="45"/>
      <c r="B139" s="46"/>
      <c r="C139" s="46"/>
      <c r="D139" s="40"/>
      <c r="E139" s="40"/>
      <c r="F139" s="40" t="str" cm="1">
        <f t="array" ref="F139">_xlfn.IFS($E139="Yes","Yes",$E139="No","",$E139="","")</f>
        <v/>
      </c>
      <c r="G139" s="46"/>
      <c r="H139" s="44"/>
      <c r="I139" s="40"/>
      <c r="J139" s="40"/>
    </row>
    <row r="140" spans="1:10" s="47" customFormat="1" x14ac:dyDescent="0.25">
      <c r="A140" s="45"/>
      <c r="B140" s="46"/>
      <c r="C140" s="46"/>
      <c r="D140" s="40"/>
      <c r="E140" s="40"/>
      <c r="F140" s="40" t="str" cm="1">
        <f t="array" ref="F140">_xlfn.IFS($E140="Yes","Yes",$E140="No","",$E140="","")</f>
        <v/>
      </c>
      <c r="G140" s="46"/>
      <c r="H140" s="44"/>
      <c r="I140" s="40"/>
      <c r="J140" s="40"/>
    </row>
    <row r="141" spans="1:10" s="47" customFormat="1" x14ac:dyDescent="0.25">
      <c r="A141" s="45"/>
      <c r="B141" s="46"/>
      <c r="C141" s="46"/>
      <c r="D141" s="40"/>
      <c r="E141" s="40"/>
      <c r="F141" s="40" t="str" cm="1">
        <f t="array" ref="F141">_xlfn.IFS($E141="Yes","Yes",$E141="No","",$E141="","")</f>
        <v/>
      </c>
      <c r="G141" s="46"/>
      <c r="H141" s="44"/>
      <c r="I141" s="40"/>
      <c r="J141" s="40"/>
    </row>
    <row r="142" spans="1:10" s="47" customFormat="1" x14ac:dyDescent="0.25">
      <c r="A142" s="45"/>
      <c r="B142" s="46"/>
      <c r="C142" s="46"/>
      <c r="D142" s="40"/>
      <c r="E142" s="40"/>
      <c r="F142" s="40" t="str" cm="1">
        <f t="array" ref="F142">_xlfn.IFS($E142="Yes","Yes",$E142="No","",$E142="","")</f>
        <v/>
      </c>
      <c r="G142" s="46"/>
      <c r="H142" s="44"/>
      <c r="I142" s="40"/>
      <c r="J142" s="40"/>
    </row>
    <row r="143" spans="1:10" s="47" customFormat="1" x14ac:dyDescent="0.25">
      <c r="A143" s="45"/>
      <c r="B143" s="46"/>
      <c r="C143" s="46"/>
      <c r="D143" s="40"/>
      <c r="E143" s="40"/>
      <c r="F143" s="40" t="str" cm="1">
        <f t="array" ref="F143">_xlfn.IFS($E143="Yes","Yes",$E143="No","",$E143="","")</f>
        <v/>
      </c>
      <c r="G143" s="46"/>
      <c r="H143" s="44"/>
      <c r="I143" s="40"/>
      <c r="J143" s="40"/>
    </row>
    <row r="144" spans="1:10" s="47" customFormat="1" x14ac:dyDescent="0.25">
      <c r="A144" s="45"/>
      <c r="B144" s="46"/>
      <c r="C144" s="46"/>
      <c r="D144" s="40"/>
      <c r="E144" s="40"/>
      <c r="F144" s="40" t="str" cm="1">
        <f t="array" ref="F144">_xlfn.IFS($E144="Yes","Yes",$E144="No","",$E144="","")</f>
        <v/>
      </c>
      <c r="G144" s="46"/>
      <c r="H144" s="44"/>
      <c r="I144" s="40"/>
      <c r="J144" s="40"/>
    </row>
    <row r="145" spans="1:10" s="47" customFormat="1" x14ac:dyDescent="0.25">
      <c r="A145" s="45"/>
      <c r="B145" s="46"/>
      <c r="C145" s="46"/>
      <c r="D145" s="40"/>
      <c r="E145" s="40"/>
      <c r="F145" s="40" t="str" cm="1">
        <f t="array" ref="F145">_xlfn.IFS($E145="Yes","Yes",$E145="No","",$E145="","")</f>
        <v/>
      </c>
      <c r="G145" s="46"/>
      <c r="H145" s="44"/>
      <c r="I145" s="40"/>
      <c r="J145" s="40"/>
    </row>
    <row r="146" spans="1:10" s="47" customFormat="1" x14ac:dyDescent="0.25">
      <c r="A146" s="45"/>
      <c r="B146" s="46"/>
      <c r="C146" s="46"/>
      <c r="D146" s="40"/>
      <c r="E146" s="40"/>
      <c r="F146" s="40" t="str" cm="1">
        <f t="array" ref="F146">_xlfn.IFS($E146="Yes","Yes",$E146="No","",$E146="","")</f>
        <v/>
      </c>
      <c r="G146" s="46"/>
      <c r="H146" s="44"/>
      <c r="I146" s="40"/>
      <c r="J146" s="40"/>
    </row>
    <row r="147" spans="1:10" s="47" customFormat="1" x14ac:dyDescent="0.25">
      <c r="A147" s="45"/>
      <c r="B147" s="46"/>
      <c r="C147" s="46"/>
      <c r="D147" s="40"/>
      <c r="E147" s="40"/>
      <c r="F147" s="40" t="str" cm="1">
        <f t="array" ref="F147">_xlfn.IFS($E147="Yes","Yes",$E147="No","",$E147="","")</f>
        <v/>
      </c>
      <c r="G147" s="46"/>
      <c r="H147" s="44"/>
      <c r="I147" s="40"/>
      <c r="J147" s="40"/>
    </row>
    <row r="148" spans="1:10" s="47" customFormat="1" x14ac:dyDescent="0.25">
      <c r="A148" s="45"/>
      <c r="B148" s="46"/>
      <c r="C148" s="46"/>
      <c r="D148" s="40"/>
      <c r="E148" s="40"/>
      <c r="F148" s="40" t="str" cm="1">
        <f t="array" ref="F148">_xlfn.IFS($E148="Yes","Yes",$E148="No","",$E148="","")</f>
        <v/>
      </c>
      <c r="G148" s="46"/>
      <c r="H148" s="44"/>
      <c r="I148" s="40"/>
      <c r="J148" s="40"/>
    </row>
    <row r="149" spans="1:10" s="47" customFormat="1" x14ac:dyDescent="0.25">
      <c r="A149" s="45"/>
      <c r="B149" s="46"/>
      <c r="C149" s="46"/>
      <c r="D149" s="40"/>
      <c r="E149" s="40"/>
      <c r="F149" s="40" t="str" cm="1">
        <f t="array" ref="F149">_xlfn.IFS($E149="Yes","Yes",$E149="No","",$E149="","")</f>
        <v/>
      </c>
      <c r="G149" s="46"/>
      <c r="H149" s="44"/>
      <c r="I149" s="40"/>
      <c r="J149" s="40"/>
    </row>
    <row r="150" spans="1:10" s="47" customFormat="1" x14ac:dyDescent="0.25">
      <c r="A150" s="45"/>
      <c r="B150" s="46"/>
      <c r="C150" s="46"/>
      <c r="D150" s="40"/>
      <c r="E150" s="40"/>
      <c r="F150" s="40" t="str" cm="1">
        <f t="array" ref="F150">_xlfn.IFS($E150="Yes","Yes",$E150="No","",$E150="","")</f>
        <v/>
      </c>
      <c r="G150" s="46"/>
      <c r="H150" s="44"/>
      <c r="I150" s="40"/>
      <c r="J150" s="40"/>
    </row>
    <row r="151" spans="1:10" s="47" customFormat="1" x14ac:dyDescent="0.25">
      <c r="A151" s="45"/>
      <c r="B151" s="46"/>
      <c r="C151" s="46"/>
      <c r="D151" s="40"/>
      <c r="E151" s="40"/>
      <c r="F151" s="40" t="str" cm="1">
        <f t="array" ref="F151">_xlfn.IFS($E151="Yes","Yes",$E151="No","",$E151="","")</f>
        <v/>
      </c>
      <c r="G151" s="46"/>
      <c r="H151" s="44"/>
      <c r="I151" s="40"/>
      <c r="J151" s="40"/>
    </row>
    <row r="152" spans="1:10" s="47" customFormat="1" x14ac:dyDescent="0.25">
      <c r="A152" s="45"/>
      <c r="B152" s="46"/>
      <c r="C152" s="46"/>
      <c r="D152" s="40"/>
      <c r="E152" s="40"/>
      <c r="F152" s="40" t="str" cm="1">
        <f t="array" ref="F152">_xlfn.IFS($E152="Yes","Yes",$E152="No","",$E152="","")</f>
        <v/>
      </c>
      <c r="G152" s="46"/>
      <c r="H152" s="44"/>
      <c r="I152" s="40"/>
      <c r="J152" s="40"/>
    </row>
    <row r="153" spans="1:10" s="47" customFormat="1" x14ac:dyDescent="0.25">
      <c r="A153" s="45"/>
      <c r="B153" s="46"/>
      <c r="C153" s="46"/>
      <c r="D153" s="40"/>
      <c r="E153" s="40"/>
      <c r="F153" s="40" t="str" cm="1">
        <f t="array" ref="F153">_xlfn.IFS($E153="Yes","Yes",$E153="No","",$E153="","")</f>
        <v/>
      </c>
      <c r="G153" s="46"/>
      <c r="H153" s="44"/>
      <c r="I153" s="40"/>
      <c r="J153" s="40"/>
    </row>
    <row r="154" spans="1:10" s="47" customFormat="1" x14ac:dyDescent="0.25">
      <c r="A154" s="45"/>
      <c r="B154" s="46"/>
      <c r="C154" s="46"/>
      <c r="D154" s="40"/>
      <c r="E154" s="40"/>
      <c r="F154" s="40" t="str" cm="1">
        <f t="array" ref="F154">_xlfn.IFS($E154="Yes","Yes",$E154="No","",$E154="","")</f>
        <v/>
      </c>
      <c r="G154" s="46"/>
      <c r="H154" s="44"/>
      <c r="I154" s="40"/>
      <c r="J154" s="40"/>
    </row>
    <row r="155" spans="1:10" s="47" customFormat="1" x14ac:dyDescent="0.25">
      <c r="A155" s="45"/>
      <c r="B155" s="46"/>
      <c r="C155" s="46"/>
      <c r="D155" s="40"/>
      <c r="E155" s="40"/>
      <c r="F155" s="40" t="str" cm="1">
        <f t="array" ref="F155">_xlfn.IFS($E155="Yes","Yes",$E155="No","",$E155="","")</f>
        <v/>
      </c>
      <c r="G155" s="46"/>
      <c r="H155" s="44"/>
      <c r="I155" s="40"/>
      <c r="J155" s="40"/>
    </row>
    <row r="156" spans="1:10" s="47" customFormat="1" x14ac:dyDescent="0.25">
      <c r="A156" s="45"/>
      <c r="B156" s="46"/>
      <c r="C156" s="46"/>
      <c r="D156" s="40"/>
      <c r="E156" s="40"/>
      <c r="F156" s="40" t="str" cm="1">
        <f t="array" ref="F156">_xlfn.IFS($E156="Yes","Yes",$E156="No","",$E156="","")</f>
        <v/>
      </c>
      <c r="G156" s="46"/>
      <c r="H156" s="44"/>
      <c r="I156" s="40"/>
      <c r="J156" s="40"/>
    </row>
    <row r="157" spans="1:10" s="47" customFormat="1" x14ac:dyDescent="0.25">
      <c r="A157" s="45"/>
      <c r="B157" s="46"/>
      <c r="C157" s="46"/>
      <c r="D157" s="40"/>
      <c r="E157" s="40"/>
      <c r="F157" s="40" t="str" cm="1">
        <f t="array" ref="F157">_xlfn.IFS($E157="Yes","Yes",$E157="No","",$E157="","")</f>
        <v/>
      </c>
      <c r="G157" s="46"/>
      <c r="H157" s="44"/>
      <c r="I157" s="40"/>
      <c r="J157" s="40"/>
    </row>
    <row r="158" spans="1:10" s="47" customFormat="1" x14ac:dyDescent="0.25">
      <c r="A158" s="45"/>
      <c r="B158" s="46"/>
      <c r="C158" s="46"/>
      <c r="D158" s="40"/>
      <c r="E158" s="40"/>
      <c r="F158" s="40" t="str" cm="1">
        <f t="array" ref="F158">_xlfn.IFS($E158="Yes","Yes",$E158="No","",$E158="","")</f>
        <v/>
      </c>
      <c r="G158" s="46"/>
      <c r="H158" s="44"/>
      <c r="I158" s="40"/>
      <c r="J158" s="40"/>
    </row>
    <row r="159" spans="1:10" s="47" customFormat="1" x14ac:dyDescent="0.25">
      <c r="A159" s="45"/>
      <c r="B159" s="46"/>
      <c r="C159" s="46"/>
      <c r="D159" s="40"/>
      <c r="E159" s="40"/>
      <c r="F159" s="40" t="str" cm="1">
        <f t="array" ref="F159">_xlfn.IFS($E159="Yes","Yes",$E159="No","",$E159="","")</f>
        <v/>
      </c>
      <c r="G159" s="46"/>
      <c r="H159" s="44"/>
      <c r="I159" s="40"/>
      <c r="J159" s="40"/>
    </row>
    <row r="160" spans="1:10" s="47" customFormat="1" x14ac:dyDescent="0.25">
      <c r="A160" s="45"/>
      <c r="B160" s="46"/>
      <c r="C160" s="46"/>
      <c r="D160" s="40"/>
      <c r="E160" s="40"/>
      <c r="F160" s="40" t="str" cm="1">
        <f t="array" ref="F160">_xlfn.IFS($E160="Yes","Yes",$E160="No","",$E160="","")</f>
        <v/>
      </c>
      <c r="G160" s="46"/>
      <c r="H160" s="44"/>
      <c r="I160" s="40"/>
      <c r="J160" s="40"/>
    </row>
    <row r="161" spans="1:10" s="47" customFormat="1" x14ac:dyDescent="0.25">
      <c r="A161" s="45"/>
      <c r="B161" s="46"/>
      <c r="C161" s="46"/>
      <c r="D161" s="40"/>
      <c r="E161" s="40"/>
      <c r="F161" s="40" t="str" cm="1">
        <f t="array" ref="F161">_xlfn.IFS($E161="Yes","Yes",$E161="No","",$E161="","")</f>
        <v/>
      </c>
      <c r="G161" s="46"/>
      <c r="H161" s="44"/>
      <c r="I161" s="40"/>
      <c r="J161" s="40"/>
    </row>
    <row r="162" spans="1:10" s="47" customFormat="1" x14ac:dyDescent="0.25">
      <c r="A162" s="45"/>
      <c r="B162" s="46"/>
      <c r="C162" s="46"/>
      <c r="D162" s="40"/>
      <c r="E162" s="40"/>
      <c r="F162" s="40" t="str" cm="1">
        <f t="array" ref="F162">_xlfn.IFS($E162="Yes","Yes",$E162="No","",$E162="","")</f>
        <v/>
      </c>
      <c r="G162" s="46"/>
      <c r="H162" s="44"/>
      <c r="I162" s="40"/>
      <c r="J162" s="40"/>
    </row>
    <row r="163" spans="1:10" s="47" customFormat="1" x14ac:dyDescent="0.25">
      <c r="A163" s="45"/>
      <c r="B163" s="46"/>
      <c r="C163" s="46"/>
      <c r="D163" s="40"/>
      <c r="E163" s="40"/>
      <c r="F163" s="40" t="str" cm="1">
        <f t="array" ref="F163">_xlfn.IFS($E163="Yes","Yes",$E163="No","",$E163="","")</f>
        <v/>
      </c>
      <c r="G163" s="46"/>
      <c r="H163" s="44"/>
      <c r="I163" s="40"/>
      <c r="J163" s="40"/>
    </row>
    <row r="164" spans="1:10" s="47" customFormat="1" x14ac:dyDescent="0.25">
      <c r="A164" s="45"/>
      <c r="B164" s="46"/>
      <c r="C164" s="46"/>
      <c r="D164" s="40"/>
      <c r="E164" s="40"/>
      <c r="F164" s="40" t="str" cm="1">
        <f t="array" ref="F164">_xlfn.IFS($E164="Yes","Yes",$E164="No","",$E164="","")</f>
        <v/>
      </c>
      <c r="G164" s="46"/>
      <c r="H164" s="44"/>
      <c r="I164" s="40"/>
      <c r="J164" s="40"/>
    </row>
    <row r="165" spans="1:10" s="47" customFormat="1" x14ac:dyDescent="0.25">
      <c r="A165" s="45"/>
      <c r="B165" s="46"/>
      <c r="C165" s="46"/>
      <c r="D165" s="40"/>
      <c r="E165" s="40"/>
      <c r="F165" s="40" t="str" cm="1">
        <f t="array" ref="F165">_xlfn.IFS($E165="Yes","Yes",$E165="No","",$E165="","")</f>
        <v/>
      </c>
      <c r="G165" s="46"/>
      <c r="H165" s="44"/>
      <c r="I165" s="40"/>
      <c r="J165" s="40"/>
    </row>
    <row r="166" spans="1:10" s="47" customFormat="1" x14ac:dyDescent="0.25">
      <c r="A166" s="45"/>
      <c r="B166" s="46"/>
      <c r="C166" s="46"/>
      <c r="D166" s="40"/>
      <c r="E166" s="40"/>
      <c r="F166" s="40" t="str" cm="1">
        <f t="array" ref="F166">_xlfn.IFS($E166="Yes","Yes",$E166="No","",$E166="","")</f>
        <v/>
      </c>
      <c r="G166" s="46"/>
      <c r="H166" s="44"/>
      <c r="I166" s="40"/>
      <c r="J166" s="40"/>
    </row>
    <row r="167" spans="1:10" s="47" customFormat="1" x14ac:dyDescent="0.25">
      <c r="A167" s="45"/>
      <c r="B167" s="46"/>
      <c r="C167" s="46"/>
      <c r="D167" s="40"/>
      <c r="E167" s="40"/>
      <c r="F167" s="40" t="str" cm="1">
        <f t="array" ref="F167">_xlfn.IFS($E167="Yes","Yes",$E167="No","",$E167="","")</f>
        <v/>
      </c>
      <c r="G167" s="46"/>
      <c r="H167" s="44"/>
      <c r="I167" s="40"/>
      <c r="J167" s="40"/>
    </row>
    <row r="168" spans="1:10" s="47" customFormat="1" x14ac:dyDescent="0.25">
      <c r="A168" s="45"/>
      <c r="B168" s="46"/>
      <c r="C168" s="46"/>
      <c r="D168" s="40"/>
      <c r="E168" s="40"/>
      <c r="F168" s="40" t="str" cm="1">
        <f t="array" ref="F168">_xlfn.IFS($E168="Yes","Yes",$E168="No","",$E168="","")</f>
        <v/>
      </c>
      <c r="G168" s="46"/>
      <c r="H168" s="44"/>
      <c r="I168" s="40"/>
      <c r="J168" s="40"/>
    </row>
    <row r="169" spans="1:10" s="47" customFormat="1" x14ac:dyDescent="0.25">
      <c r="A169" s="45"/>
      <c r="B169" s="46"/>
      <c r="C169" s="46"/>
      <c r="D169" s="40"/>
      <c r="E169" s="40"/>
      <c r="F169" s="40" t="str" cm="1">
        <f t="array" ref="F169">_xlfn.IFS($E169="Yes","Yes",$E169="No","",$E169="","")</f>
        <v/>
      </c>
      <c r="G169" s="46"/>
      <c r="H169" s="44"/>
      <c r="I169" s="40"/>
      <c r="J169" s="40"/>
    </row>
    <row r="170" spans="1:10" s="47" customFormat="1" x14ac:dyDescent="0.25">
      <c r="A170" s="45"/>
      <c r="B170" s="46"/>
      <c r="C170" s="46"/>
      <c r="D170" s="40"/>
      <c r="E170" s="40"/>
      <c r="F170" s="40" t="str" cm="1">
        <f t="array" ref="F170">_xlfn.IFS($E170="Yes","Yes",$E170="No","",$E170="","")</f>
        <v/>
      </c>
      <c r="G170" s="46"/>
      <c r="H170" s="44"/>
      <c r="I170" s="40"/>
      <c r="J170" s="40"/>
    </row>
    <row r="171" spans="1:10" s="47" customFormat="1" x14ac:dyDescent="0.25">
      <c r="A171" s="45"/>
      <c r="B171" s="46"/>
      <c r="C171" s="46"/>
      <c r="D171" s="40"/>
      <c r="E171" s="40"/>
      <c r="F171" s="40" t="str" cm="1">
        <f t="array" ref="F171">_xlfn.IFS($E171="Yes","Yes",$E171="No","",$E171="","")</f>
        <v/>
      </c>
      <c r="G171" s="46"/>
      <c r="H171" s="44"/>
      <c r="I171" s="40"/>
      <c r="J171" s="40"/>
    </row>
    <row r="172" spans="1:10" s="47" customFormat="1" x14ac:dyDescent="0.25">
      <c r="A172" s="45"/>
      <c r="B172" s="46"/>
      <c r="C172" s="46"/>
      <c r="D172" s="40"/>
      <c r="E172" s="40"/>
      <c r="F172" s="40" t="str" cm="1">
        <f t="array" ref="F172">_xlfn.IFS($E172="Yes","Yes",$E172="No","",$E172="","")</f>
        <v/>
      </c>
      <c r="G172" s="46"/>
      <c r="H172" s="44"/>
      <c r="I172" s="40"/>
      <c r="J172" s="40"/>
    </row>
    <row r="173" spans="1:10" s="47" customFormat="1" x14ac:dyDescent="0.25">
      <c r="A173" s="45"/>
      <c r="B173" s="46"/>
      <c r="C173" s="46"/>
      <c r="D173" s="40"/>
      <c r="E173" s="40"/>
      <c r="F173" s="40" t="str" cm="1">
        <f t="array" ref="F173">_xlfn.IFS($E173="Yes","Yes",$E173="No","",$E173="","")</f>
        <v/>
      </c>
      <c r="G173" s="46"/>
      <c r="H173" s="44"/>
      <c r="I173" s="40"/>
      <c r="J173" s="40"/>
    </row>
    <row r="174" spans="1:10" s="47" customFormat="1" x14ac:dyDescent="0.25">
      <c r="A174" s="45"/>
      <c r="B174" s="46"/>
      <c r="C174" s="46"/>
      <c r="D174" s="40"/>
      <c r="E174" s="40"/>
      <c r="F174" s="40" t="str" cm="1">
        <f t="array" ref="F174">_xlfn.IFS($E174="Yes","Yes",$E174="No","",$E174="","")</f>
        <v/>
      </c>
      <c r="G174" s="46"/>
      <c r="H174" s="44"/>
      <c r="I174" s="40"/>
      <c r="J174" s="40"/>
    </row>
    <row r="175" spans="1:10" s="47" customFormat="1" x14ac:dyDescent="0.25">
      <c r="A175" s="45"/>
      <c r="B175" s="46"/>
      <c r="C175" s="46"/>
      <c r="D175" s="40"/>
      <c r="E175" s="40"/>
      <c r="F175" s="40" t="str" cm="1">
        <f t="array" ref="F175">_xlfn.IFS($E175="Yes","Yes",$E175="No","",$E175="","")</f>
        <v/>
      </c>
      <c r="G175" s="46"/>
      <c r="H175" s="44"/>
      <c r="I175" s="40"/>
      <c r="J175" s="40"/>
    </row>
    <row r="176" spans="1:10" s="47" customFormat="1" x14ac:dyDescent="0.25">
      <c r="A176" s="45"/>
      <c r="B176" s="46"/>
      <c r="C176" s="46"/>
      <c r="D176" s="40"/>
      <c r="E176" s="40"/>
      <c r="F176" s="40" t="str" cm="1">
        <f t="array" ref="F176">_xlfn.IFS($E176="Yes","Yes",$E176="No","",$E176="","")</f>
        <v/>
      </c>
      <c r="G176" s="46"/>
      <c r="H176" s="44"/>
      <c r="I176" s="40"/>
      <c r="J176" s="40"/>
    </row>
    <row r="177" spans="1:10" s="47" customFormat="1" x14ac:dyDescent="0.25">
      <c r="A177" s="45"/>
      <c r="B177" s="46"/>
      <c r="C177" s="46"/>
      <c r="D177" s="40"/>
      <c r="E177" s="40"/>
      <c r="F177" s="40" t="str" cm="1">
        <f t="array" ref="F177">_xlfn.IFS($E177="Yes","Yes",$E177="No","",$E177="","")</f>
        <v/>
      </c>
      <c r="G177" s="46"/>
      <c r="H177" s="44"/>
      <c r="I177" s="40"/>
      <c r="J177" s="40"/>
    </row>
    <row r="178" spans="1:10" s="47" customFormat="1" x14ac:dyDescent="0.25">
      <c r="A178" s="45"/>
      <c r="B178" s="46"/>
      <c r="C178" s="46"/>
      <c r="D178" s="40"/>
      <c r="E178" s="40"/>
      <c r="F178" s="40" t="str" cm="1">
        <f t="array" ref="F178">_xlfn.IFS($E178="Yes","Yes",$E178="No","",$E178="","")</f>
        <v/>
      </c>
      <c r="G178" s="46"/>
      <c r="H178" s="44"/>
      <c r="I178" s="40"/>
      <c r="J178" s="40"/>
    </row>
    <row r="179" spans="1:10" s="47" customFormat="1" x14ac:dyDescent="0.25">
      <c r="A179" s="45"/>
      <c r="B179" s="46"/>
      <c r="C179" s="46"/>
      <c r="D179" s="40"/>
      <c r="E179" s="40"/>
      <c r="F179" s="40" t="str" cm="1">
        <f t="array" ref="F179">_xlfn.IFS($E179="Yes","Yes",$E179="No","",$E179="","")</f>
        <v/>
      </c>
      <c r="G179" s="46"/>
      <c r="H179" s="44"/>
      <c r="I179" s="40"/>
      <c r="J179" s="40"/>
    </row>
    <row r="180" spans="1:10" s="47" customFormat="1" x14ac:dyDescent="0.25">
      <c r="A180" s="45"/>
      <c r="B180" s="46"/>
      <c r="C180" s="46"/>
      <c r="D180" s="40"/>
      <c r="E180" s="40"/>
      <c r="F180" s="40" t="str" cm="1">
        <f t="array" ref="F180">_xlfn.IFS($E180="Yes","Yes",$E180="No","",$E180="","")</f>
        <v/>
      </c>
      <c r="G180" s="46"/>
      <c r="H180" s="44"/>
      <c r="I180" s="40"/>
      <c r="J180" s="40"/>
    </row>
    <row r="181" spans="1:10" s="47" customFormat="1" x14ac:dyDescent="0.25">
      <c r="A181" s="45"/>
      <c r="B181" s="46"/>
      <c r="C181" s="46"/>
      <c r="D181" s="40"/>
      <c r="E181" s="40"/>
      <c r="F181" s="40" t="str" cm="1">
        <f t="array" ref="F181">_xlfn.IFS($E181="Yes","Yes",$E181="No","",$E181="","")</f>
        <v/>
      </c>
      <c r="G181" s="46"/>
      <c r="H181" s="44"/>
      <c r="I181" s="40"/>
      <c r="J181" s="40"/>
    </row>
    <row r="182" spans="1:10" s="47" customFormat="1" x14ac:dyDescent="0.25">
      <c r="A182" s="45"/>
      <c r="B182" s="46"/>
      <c r="C182" s="46"/>
      <c r="D182" s="40"/>
      <c r="E182" s="40"/>
      <c r="F182" s="40" t="str" cm="1">
        <f t="array" ref="F182">_xlfn.IFS($E182="Yes","Yes",$E182="No","",$E182="","")</f>
        <v/>
      </c>
      <c r="G182" s="46"/>
      <c r="H182" s="44"/>
      <c r="I182" s="40"/>
      <c r="J182" s="40"/>
    </row>
    <row r="183" spans="1:10" s="47" customFormat="1" x14ac:dyDescent="0.25">
      <c r="A183" s="45"/>
      <c r="B183" s="46"/>
      <c r="C183" s="46"/>
      <c r="D183" s="40"/>
      <c r="E183" s="40"/>
      <c r="F183" s="40" t="str" cm="1">
        <f t="array" ref="F183">_xlfn.IFS($E183="Yes","Yes",$E183="No","",$E183="","")</f>
        <v/>
      </c>
      <c r="G183" s="46"/>
      <c r="H183" s="44"/>
      <c r="I183" s="40"/>
      <c r="J183" s="40"/>
    </row>
    <row r="184" spans="1:10" s="47" customFormat="1" x14ac:dyDescent="0.25">
      <c r="A184" s="45"/>
      <c r="B184" s="46"/>
      <c r="C184" s="46"/>
      <c r="D184" s="40"/>
      <c r="E184" s="40"/>
      <c r="F184" s="40" t="str" cm="1">
        <f t="array" ref="F184">_xlfn.IFS($E184="Yes","Yes",$E184="No","",$E184="","")</f>
        <v/>
      </c>
      <c r="G184" s="46"/>
      <c r="H184" s="44"/>
      <c r="I184" s="40"/>
      <c r="J184" s="40"/>
    </row>
    <row r="185" spans="1:10" s="47" customFormat="1" x14ac:dyDescent="0.25">
      <c r="A185" s="45"/>
      <c r="B185" s="46"/>
      <c r="C185" s="46"/>
      <c r="D185" s="40"/>
      <c r="E185" s="40"/>
      <c r="F185" s="40" t="str" cm="1">
        <f t="array" ref="F185">_xlfn.IFS($E185="Yes","Yes",$E185="No","",$E185="","")</f>
        <v/>
      </c>
      <c r="G185" s="46"/>
      <c r="H185" s="44"/>
      <c r="I185" s="40"/>
      <c r="J185" s="40"/>
    </row>
    <row r="186" spans="1:10" s="47" customFormat="1" x14ac:dyDescent="0.25">
      <c r="A186" s="45"/>
      <c r="B186" s="46"/>
      <c r="C186" s="46"/>
      <c r="D186" s="40"/>
      <c r="E186" s="40"/>
      <c r="F186" s="40" t="str" cm="1">
        <f t="array" ref="F186">_xlfn.IFS($E186="Yes","Yes",$E186="No","",$E186="","")</f>
        <v/>
      </c>
      <c r="G186" s="46"/>
      <c r="H186" s="44"/>
      <c r="I186" s="40"/>
      <c r="J186" s="40"/>
    </row>
    <row r="187" spans="1:10" s="47" customFormat="1" x14ac:dyDescent="0.25">
      <c r="A187" s="45"/>
      <c r="B187" s="46"/>
      <c r="C187" s="46"/>
      <c r="D187" s="40"/>
      <c r="E187" s="40"/>
      <c r="F187" s="40" t="str" cm="1">
        <f t="array" ref="F187">_xlfn.IFS($E187="Yes","Yes",$E187="No","",$E187="","")</f>
        <v/>
      </c>
      <c r="G187" s="46"/>
      <c r="H187" s="44"/>
      <c r="I187" s="40"/>
      <c r="J187" s="40"/>
    </row>
    <row r="188" spans="1:10" s="47" customFormat="1" x14ac:dyDescent="0.25">
      <c r="A188" s="45"/>
      <c r="B188" s="46"/>
      <c r="C188" s="46"/>
      <c r="D188" s="40"/>
      <c r="E188" s="40"/>
      <c r="F188" s="40" t="str" cm="1">
        <f t="array" ref="F188">_xlfn.IFS($E188="Yes","Yes",$E188="No","",$E188="","")</f>
        <v/>
      </c>
      <c r="G188" s="46"/>
      <c r="H188" s="44"/>
      <c r="I188" s="40"/>
      <c r="J188" s="40"/>
    </row>
    <row r="189" spans="1:10" s="47" customFormat="1" x14ac:dyDescent="0.25">
      <c r="A189" s="45"/>
      <c r="B189" s="46"/>
      <c r="C189" s="46"/>
      <c r="D189" s="40"/>
      <c r="E189" s="40"/>
      <c r="F189" s="40" t="str" cm="1">
        <f t="array" ref="F189">_xlfn.IFS($E189="Yes","Yes",$E189="No","",$E189="","")</f>
        <v/>
      </c>
      <c r="G189" s="46"/>
      <c r="H189" s="44"/>
      <c r="I189" s="40"/>
      <c r="J189" s="40"/>
    </row>
    <row r="190" spans="1:10" s="47" customFormat="1" x14ac:dyDescent="0.25">
      <c r="A190" s="45"/>
      <c r="B190" s="46"/>
      <c r="C190" s="46"/>
      <c r="D190" s="40"/>
      <c r="E190" s="40"/>
      <c r="F190" s="40" t="str" cm="1">
        <f t="array" ref="F190">_xlfn.IFS($E190="Yes","Yes",$E190="No","",$E190="","")</f>
        <v/>
      </c>
      <c r="G190" s="46"/>
      <c r="H190" s="44"/>
      <c r="I190" s="40"/>
      <c r="J190" s="40"/>
    </row>
    <row r="191" spans="1:10" s="47" customFormat="1" x14ac:dyDescent="0.25">
      <c r="A191" s="45"/>
      <c r="B191" s="46"/>
      <c r="C191" s="46"/>
      <c r="D191" s="40"/>
      <c r="E191" s="40"/>
      <c r="F191" s="40" t="str" cm="1">
        <f t="array" ref="F191">_xlfn.IFS($E191="Yes","Yes",$E191="No","",$E191="","")</f>
        <v/>
      </c>
      <c r="G191" s="46"/>
      <c r="H191" s="44"/>
      <c r="I191" s="40"/>
      <c r="J191" s="40"/>
    </row>
    <row r="192" spans="1:10" s="47" customFormat="1" x14ac:dyDescent="0.25">
      <c r="A192" s="45"/>
      <c r="B192" s="46"/>
      <c r="C192" s="46"/>
      <c r="D192" s="40"/>
      <c r="E192" s="40"/>
      <c r="F192" s="40" t="str" cm="1">
        <f t="array" ref="F192">_xlfn.IFS($E192="Yes","Yes",$E192="No","",$E192="","")</f>
        <v/>
      </c>
      <c r="G192" s="46"/>
      <c r="H192" s="44"/>
      <c r="I192" s="40"/>
      <c r="J192" s="40"/>
    </row>
    <row r="193" spans="1:10" s="47" customFormat="1" x14ac:dyDescent="0.25">
      <c r="A193" s="45"/>
      <c r="B193" s="46"/>
      <c r="C193" s="46"/>
      <c r="D193" s="40"/>
      <c r="E193" s="40"/>
      <c r="F193" s="40" t="str" cm="1">
        <f t="array" ref="F193">_xlfn.IFS($E193="Yes","Yes",$E193="No","",$E193="","")</f>
        <v/>
      </c>
      <c r="G193" s="46"/>
      <c r="H193" s="44"/>
      <c r="I193" s="40"/>
      <c r="J193" s="40"/>
    </row>
    <row r="194" spans="1:10" s="47" customFormat="1" x14ac:dyDescent="0.25">
      <c r="A194" s="45"/>
      <c r="B194" s="46"/>
      <c r="C194" s="46"/>
      <c r="D194" s="40"/>
      <c r="E194" s="40"/>
      <c r="F194" s="40" t="str" cm="1">
        <f t="array" ref="F194">_xlfn.IFS($E194="Yes","Yes",$E194="No","",$E194="","")</f>
        <v/>
      </c>
      <c r="G194" s="46"/>
      <c r="H194" s="44"/>
      <c r="I194" s="40"/>
      <c r="J194" s="40"/>
    </row>
    <row r="195" spans="1:10" s="47" customFormat="1" x14ac:dyDescent="0.25">
      <c r="A195" s="45"/>
      <c r="B195" s="46"/>
      <c r="C195" s="46"/>
      <c r="D195" s="40"/>
      <c r="E195" s="40"/>
      <c r="F195" s="40" t="str" cm="1">
        <f t="array" ref="F195">_xlfn.IFS($E195="Yes","Yes",$E195="No","",$E195="","")</f>
        <v/>
      </c>
      <c r="G195" s="46"/>
      <c r="H195" s="44"/>
      <c r="I195" s="40"/>
      <c r="J195" s="40"/>
    </row>
    <row r="196" spans="1:10" s="47" customFormat="1" x14ac:dyDescent="0.25">
      <c r="A196" s="45"/>
      <c r="B196" s="46"/>
      <c r="C196" s="46"/>
      <c r="D196" s="40"/>
      <c r="E196" s="40"/>
      <c r="F196" s="40" t="str" cm="1">
        <f t="array" ref="F196">_xlfn.IFS($E196="Yes","Yes",$E196="No","",$E196="","")</f>
        <v/>
      </c>
      <c r="G196" s="46"/>
      <c r="H196" s="44"/>
      <c r="I196" s="40"/>
      <c r="J196" s="40"/>
    </row>
    <row r="197" spans="1:10" s="47" customFormat="1" x14ac:dyDescent="0.25">
      <c r="A197" s="45"/>
      <c r="B197" s="46"/>
      <c r="C197" s="46"/>
      <c r="D197" s="40"/>
      <c r="E197" s="40"/>
      <c r="F197" s="40" t="str" cm="1">
        <f t="array" ref="F197">_xlfn.IFS($E197="Yes","Yes",$E197="No","",$E197="","")</f>
        <v/>
      </c>
      <c r="G197" s="46"/>
      <c r="H197" s="44"/>
      <c r="I197" s="40"/>
      <c r="J197" s="40"/>
    </row>
    <row r="198" spans="1:10" s="47" customFormat="1" x14ac:dyDescent="0.25">
      <c r="A198" s="45"/>
      <c r="B198" s="46"/>
      <c r="C198" s="46"/>
      <c r="D198" s="40"/>
      <c r="E198" s="40"/>
      <c r="F198" s="40" t="str" cm="1">
        <f t="array" ref="F198">_xlfn.IFS($E198="Yes","Yes",$E198="No","",$E198="","")</f>
        <v/>
      </c>
      <c r="G198" s="46"/>
      <c r="H198" s="44"/>
      <c r="I198" s="40"/>
      <c r="J198" s="40"/>
    </row>
    <row r="199" spans="1:10" s="47" customFormat="1" x14ac:dyDescent="0.25">
      <c r="A199" s="45"/>
      <c r="B199" s="46"/>
      <c r="C199" s="46"/>
      <c r="D199" s="40"/>
      <c r="E199" s="40"/>
      <c r="F199" s="40" t="str" cm="1">
        <f t="array" ref="F199">_xlfn.IFS($E199="Yes","Yes",$E199="No","",$E199="","")</f>
        <v/>
      </c>
      <c r="G199" s="46"/>
      <c r="H199" s="44"/>
      <c r="I199" s="40"/>
      <c r="J199" s="40"/>
    </row>
    <row r="200" spans="1:10" s="47" customFormat="1" x14ac:dyDescent="0.25">
      <c r="A200" s="45"/>
      <c r="B200" s="46"/>
      <c r="C200" s="46"/>
      <c r="D200" s="40"/>
      <c r="E200" s="40"/>
      <c r="F200" s="40" t="str" cm="1">
        <f t="array" ref="F200">_xlfn.IFS($E200="Yes","Yes",$E200="No","",$E200="","")</f>
        <v/>
      </c>
      <c r="G200" s="46"/>
      <c r="H200" s="44"/>
      <c r="I200" s="40"/>
      <c r="J200" s="40"/>
    </row>
    <row r="201" spans="1:10" x14ac:dyDescent="0.25">
      <c r="A201" s="8"/>
      <c r="B201" s="1"/>
      <c r="C201" s="1"/>
      <c r="D201" s="9"/>
      <c r="E201" s="9"/>
      <c r="F201" s="9"/>
      <c r="G201" s="1"/>
      <c r="H201" s="10"/>
      <c r="I201" s="11"/>
      <c r="J201" s="11"/>
    </row>
  </sheetData>
  <sheetProtection formatCells="0"/>
  <dataConsolidate/>
  <mergeCells count="2">
    <mergeCell ref="E1:G1"/>
    <mergeCell ref="H1:J1"/>
  </mergeCells>
  <phoneticPr fontId="2" type="noConversion"/>
  <conditionalFormatting sqref="A3:A200">
    <cfRule type="expression" dxfId="30" priority="1">
      <formula>$C3="None returned"</formula>
    </cfRule>
  </conditionalFormatting>
  <conditionalFormatting sqref="C3:C200">
    <cfRule type="expression" dxfId="29" priority="2">
      <formula>$C3="None returned"</formula>
    </cfRule>
  </conditionalFormatting>
  <conditionalFormatting sqref="E3:J200">
    <cfRule type="expression" dxfId="28" priority="4">
      <formula>$C3="None returned"</formula>
    </cfRule>
    <cfRule type="expression" dxfId="27" priority="5">
      <formula>$C3="Waiver-Other"</formula>
    </cfRule>
    <cfRule type="expression" dxfId="26" priority="6">
      <formula>$C3="Waiver-Do not believe child would benefit"</formula>
    </cfRule>
    <cfRule type="expression" dxfId="25" priority="7">
      <formula>$C3="Waiver-Cannot get to dentist easily"</formula>
    </cfRule>
    <cfRule type="expression" dxfId="24" priority="8">
      <formula>$C3="Waiver-Cannot find time"</formula>
    </cfRule>
    <cfRule type="expression" dxfId="23" priority="9">
      <formula>$C3="Waiver-Cannot afford"</formula>
    </cfRule>
    <cfRule type="expression" dxfId="22" priority="10">
      <formula>$C3="Waiver-Unable to find dental office accepting dental insurance plan"</formula>
    </cfRule>
  </conditionalFormatting>
  <conditionalFormatting sqref="H3:J200">
    <cfRule type="expression" dxfId="21" priority="11">
      <formula>$G3="No obvious problem found"</formula>
    </cfRule>
    <cfRule type="expression" dxfId="20" priority="12">
      <formula>$G3="Early dental care recommended"</formula>
    </cfRule>
    <cfRule type="expression" dxfId="19" priority="13">
      <formula>$G3="Urgent dental care needs"</formula>
    </cfRule>
  </conditionalFormatting>
  <dataValidations count="13">
    <dataValidation type="list" allowBlank="1" showErrorMessage="1" promptTitle="TK data" prompt="TK student data will not be entered into SCOHR until the end of their KINDERGARTEN school year." sqref="B4:B200" xr:uid="{1A5C7E21-C326-403A-A92B-19F6D7EBDE1A}">
      <formula1>"K,1st grade-AND this is their FIRST year of public school"</formula1>
    </dataValidation>
    <dataValidation allowBlank="1" showErrorMessage="1" promptTitle="TK info." prompt="If you have TK forms returned, those forms will be entered into SCOHR at the end of the next school year, when the student is in Kindergarten." sqref="B2" xr:uid="{2B0B0AA5-E7AC-4126-A373-704C2BA60533}"/>
    <dataValidation type="list" allowBlank="1" showInputMessage="1" showErrorMessage="1" sqref="C2 C201:C1048576" xr:uid="{518DBDD8-745B-438B-8F81-028FD20CB70C}">
      <formula1>"Completed KOHA,Waiver-Unable to find dental office accepting dental insurance plan,Waiver-Can’t afford,Waiver-Can’t find time,Waiver-Can’t get to dentist easily,Waiver-Don’t believe child would benefit,Waiver-Other,None returned"</formula1>
    </dataValidation>
    <dataValidation type="list" allowBlank="1" showInputMessage="1" showErrorMessage="1" sqref="C3:C200" xr:uid="{0703A940-BCCB-41CC-A1FC-0D1D1180EBA8}">
      <formula1>"Completed KOHA,Waiver-Unable to find dental office accepting dental insurance plan,Waiver-Cannot afford,Waiver-Cannot find time,Waiver-Cannot get to dentist easily,Waiver-Do not believe child would benefit,Waiver-Other,None returned"</formula1>
    </dataValidation>
    <dataValidation type="list" allowBlank="1" showInputMessage="1" showErrorMessage="1" sqref="E4:E1048576 F3:F1048576" xr:uid="{947D60CB-9A68-47B2-9AF3-ED6D32BD317A}">
      <formula1>"Yes, No"</formula1>
    </dataValidation>
    <dataValidation type="list" allowBlank="1" showInputMessage="1" showErrorMessage="1" sqref="D3:D1048576 H201:H1048576 H2" xr:uid="{ED2669B0-801B-484A-B75C-272D8F1BA483}">
      <formula1>"Yes,No"</formula1>
    </dataValidation>
    <dataValidation type="list" allowBlank="1" showInputMessage="1" showErrorMessage="1" sqref="G3:G1048576" xr:uid="{5A9BD521-E247-4873-BCF4-CC9CF44C4325}">
      <formula1>"No obvious problem found,Early dental care recommended,Urgent dental care needs"</formula1>
    </dataValidation>
    <dataValidation type="list" allowBlank="1" showInputMessage="1" showErrorMessage="1" sqref="J201:J1048576 J2" xr:uid="{FE33088B-BFAE-4C4E-B4AF-DC2C56900D8B}">
      <formula1>"Yes,No,I don't know"</formula1>
    </dataValidation>
    <dataValidation type="list" allowBlank="1" showInputMessage="1" showErrorMessage="1" sqref="H3:H200 I2:I1048576" xr:uid="{762ECE2C-E49B-4192-AAFD-FABEF5F7F34F}">
      <formula1>"Yes,No, I Don't Know"</formula1>
    </dataValidation>
    <dataValidation type="list" allowBlank="1" showInputMessage="1" showErrorMessage="1" sqref="J3:J200" xr:uid="{59E8FF79-3E50-4332-AD56-9C990DD2CC1B}">
      <formula1>"Yes,No,I Don't Know"</formula1>
    </dataValidation>
    <dataValidation type="list" allowBlank="1" showInputMessage="1" showErrorMessage="1" prompt="If Untreated Decay is &quot;Yes,&quot; Caries Experience (next column to right) AUTOMATICALLY gets marked &quot;Yes.&quot; This is the case even if the dental provider did not mark this correctly on the child's dental form." sqref="E3" xr:uid="{66F0D2FA-F523-4E73-8520-07FAA33EE4AE}">
      <formula1>"Yes, No"</formula1>
    </dataValidation>
    <dataValidation allowBlank="1" showInputMessage="1" showErrorMessage="1" prompt="Only for schools hosting on-site KOHA screenings" sqref="D2" xr:uid="{844EDF14-7BD9-4C75-9516-827E173792E5}"/>
    <dataValidation type="list" allowBlank="1" showInputMessage="1" showErrorMessage="1" promptTitle="TK data" prompt="If you have TK forms returned, those forms will not be entered into SCOHR this year. They'll be entered into SCOHR at the end of the next school year, when the student is in Kindergarten." sqref="B3" xr:uid="{F4877C2F-2E43-4EFA-A4CA-15B823FA8132}">
      <formula1>"K,1st grade-AND this is their FIRST year of public school"</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84BB-6424-441F-8557-E6D04416133C}">
  <sheetPr>
    <tabColor theme="9" tint="0.79998168889431442"/>
  </sheetPr>
  <dimension ref="A1:E59"/>
  <sheetViews>
    <sheetView zoomScaleNormal="100" workbookViewId="0"/>
  </sheetViews>
  <sheetFormatPr defaultRowHeight="15" x14ac:dyDescent="0.25"/>
  <cols>
    <col min="1" max="1" width="17.140625" style="51" customWidth="1"/>
    <col min="2" max="2" width="76.42578125" style="51" customWidth="1"/>
    <col min="3" max="3" width="20.7109375" style="51" customWidth="1"/>
    <col min="4" max="4" width="53.7109375" style="51" customWidth="1"/>
    <col min="5" max="5" width="52.85546875" style="51" customWidth="1"/>
  </cols>
  <sheetData>
    <row r="1" spans="1:5" ht="75" x14ac:dyDescent="0.25">
      <c r="A1" s="3" t="s">
        <v>49</v>
      </c>
      <c r="B1" s="3" t="s">
        <v>6</v>
      </c>
      <c r="C1" s="3" t="s">
        <v>54</v>
      </c>
      <c r="D1" s="78" t="s">
        <v>59</v>
      </c>
      <c r="E1" s="82" t="s">
        <v>60</v>
      </c>
    </row>
    <row r="2" spans="1:5" ht="18.75" customHeight="1" x14ac:dyDescent="0.25">
      <c r="A2" s="65">
        <v>1</v>
      </c>
      <c r="B2" s="63" t="s">
        <v>8</v>
      </c>
      <c r="C2" s="67">
        <f>COUNTA(Table2[Student First and Last Name])</f>
        <v>0</v>
      </c>
      <c r="D2" s="79"/>
      <c r="E2" s="80"/>
    </row>
    <row r="3" spans="1:5" ht="30.6" customHeight="1" x14ac:dyDescent="0.25">
      <c r="A3" s="52">
        <v>2</v>
      </c>
      <c r="B3" s="58" t="s">
        <v>10</v>
      </c>
      <c r="C3" s="67">
        <f>COUNTIF(Table2[Completed KOHA assessment, Waiver form (by reason), or None],"Completed KOHA")</f>
        <v>0</v>
      </c>
      <c r="D3" s="97" t="str">
        <f>IF(SUM(C3:C10)=C2,"","Please check Data Entry Worksheet for discrepancies. Scohr Line Item #1 should equal the sum of Scohr Line Items #2-9. Otherwise, data needs to be corrected.")</f>
        <v/>
      </c>
      <c r="E3" s="94"/>
    </row>
    <row r="4" spans="1:5" ht="30" x14ac:dyDescent="0.25">
      <c r="A4" s="53">
        <v>3</v>
      </c>
      <c r="B4" s="59" t="s">
        <v>11</v>
      </c>
      <c r="C4" s="67">
        <f>COUNTIF(Table2[Completed KOHA assessment, Waiver form (by reason), or None],"Waiver-Unable to find dental office accepting dental insurance plan")</f>
        <v>0</v>
      </c>
      <c r="D4" s="98"/>
      <c r="E4" s="95"/>
    </row>
    <row r="5" spans="1:5" ht="30" x14ac:dyDescent="0.25">
      <c r="A5" s="53">
        <v>4</v>
      </c>
      <c r="B5" s="59" t="s">
        <v>12</v>
      </c>
      <c r="C5" s="67">
        <f>COUNTIF(Table2[Completed KOHA assessment, Waiver form (by reason), or None],"Waiver-Cannot afford")</f>
        <v>0</v>
      </c>
      <c r="D5" s="98"/>
      <c r="E5" s="95"/>
    </row>
    <row r="6" spans="1:5" ht="30" x14ac:dyDescent="0.25">
      <c r="A6" s="53">
        <v>5</v>
      </c>
      <c r="B6" s="59" t="s">
        <v>13</v>
      </c>
      <c r="C6" s="67">
        <f>COUNTIF(Table2[Completed KOHA assessment, Waiver form (by reason), or None],"Waiver-Cannot find time")</f>
        <v>0</v>
      </c>
      <c r="D6" s="98"/>
      <c r="E6" s="95"/>
    </row>
    <row r="7" spans="1:5" ht="30" x14ac:dyDescent="0.25">
      <c r="A7" s="53">
        <v>6</v>
      </c>
      <c r="B7" s="59" t="s">
        <v>14</v>
      </c>
      <c r="C7" s="67">
        <f>COUNTIF(Table2[Completed KOHA assessment, Waiver form (by reason), or None],"Waiver-Cannot get to dentist easily")</f>
        <v>0</v>
      </c>
      <c r="D7" s="98"/>
      <c r="E7" s="95"/>
    </row>
    <row r="8" spans="1:5" ht="30" x14ac:dyDescent="0.25">
      <c r="A8" s="53">
        <v>7</v>
      </c>
      <c r="B8" s="59" t="s">
        <v>15</v>
      </c>
      <c r="C8" s="67">
        <f>COUNTIF(Table2[Completed KOHA assessment, Waiver form (by reason), or None],"Waiver-Do not believe child would benefit")</f>
        <v>0</v>
      </c>
      <c r="D8" s="98"/>
      <c r="E8" s="95"/>
    </row>
    <row r="9" spans="1:5" ht="18.75" x14ac:dyDescent="0.25">
      <c r="A9" s="53">
        <v>8</v>
      </c>
      <c r="B9" s="59" t="s">
        <v>17</v>
      </c>
      <c r="C9" s="67">
        <f>COUNTIF(Table2[Completed KOHA assessment, Waiver form (by reason), or None],"Waiver-Other")</f>
        <v>0</v>
      </c>
      <c r="D9" s="98"/>
      <c r="E9" s="95"/>
    </row>
    <row r="10" spans="1:5" ht="30" x14ac:dyDescent="0.25">
      <c r="A10" s="64">
        <v>9</v>
      </c>
      <c r="B10" s="63" t="s">
        <v>18</v>
      </c>
      <c r="C10" s="67">
        <f>COUNTIF(Table2[Completed KOHA assessment, Waiver form (by reason), or None],"None returned")</f>
        <v>0</v>
      </c>
      <c r="D10" s="99"/>
      <c r="E10" s="96"/>
    </row>
    <row r="11" spans="1:5" ht="18.75" x14ac:dyDescent="0.25">
      <c r="A11" s="54">
        <v>10</v>
      </c>
      <c r="B11" s="60" t="s">
        <v>19</v>
      </c>
      <c r="C11" s="67">
        <f>COUNTIF(Table2[Signed on-site dental screening opt-out letter returned],"Yes")</f>
        <v>0</v>
      </c>
      <c r="D11" s="80"/>
      <c r="E11" s="80"/>
    </row>
    <row r="12" spans="1:5" ht="66.75" customHeight="1" x14ac:dyDescent="0.25">
      <c r="A12" s="52">
        <v>11</v>
      </c>
      <c r="B12" s="61" t="s">
        <v>20</v>
      </c>
      <c r="C12" s="67">
        <f>COUNTIF('KOHA Data Entry Worksheet'!E:E,"Yes")</f>
        <v>0</v>
      </c>
      <c r="D12" s="81" t="str">
        <f>IF(C13&gt;=C12,"","Please check Data Entry Worksheet for discrepancies. Scohr Line Item #12 should be greater than or equal to Scohr Line Item #11. Every student with Untreated Decay automatically also has Caries Experience.")</f>
        <v/>
      </c>
      <c r="E12" s="80"/>
    </row>
    <row r="13" spans="1:5" ht="26.25" customHeight="1" x14ac:dyDescent="0.25">
      <c r="A13" s="52">
        <v>12</v>
      </c>
      <c r="B13" s="61" t="s">
        <v>21</v>
      </c>
      <c r="C13" s="67">
        <f>COUNTIF('KOHA Data Entry Worksheet'!F:F,"Yes")</f>
        <v>0</v>
      </c>
      <c r="D13" s="81"/>
      <c r="E13" s="80"/>
    </row>
    <row r="14" spans="1:5" ht="30" x14ac:dyDescent="0.25">
      <c r="A14" s="52">
        <v>13</v>
      </c>
      <c r="B14" s="61" t="s">
        <v>22</v>
      </c>
      <c r="C14" s="67">
        <f>COUNTIF(Table2[Treatment 
Urgency],"No obvious problem found")</f>
        <v>0</v>
      </c>
      <c r="D14" s="97"/>
      <c r="E14" s="97" t="str">
        <f>IF(SUM(C14:C16)=C3,"","Scohr Line Item #2 should equal the sum of Scohr Line Items #13-15. Every student who returned a completed KOHA should have the Treatment Urgency part of Section 2 of the form completed by the dental provider.")</f>
        <v/>
      </c>
    </row>
    <row r="15" spans="1:5" ht="30" x14ac:dyDescent="0.25">
      <c r="A15" s="52">
        <v>14</v>
      </c>
      <c r="B15" s="61" t="s">
        <v>23</v>
      </c>
      <c r="C15" s="67">
        <f>COUNTIF(Table2[Treatment 
Urgency],"Early dental care recommended")</f>
        <v>0</v>
      </c>
      <c r="D15" s="98"/>
      <c r="E15" s="98"/>
    </row>
    <row r="16" spans="1:5" ht="30" x14ac:dyDescent="0.25">
      <c r="A16" s="52">
        <v>15</v>
      </c>
      <c r="B16" s="61" t="s">
        <v>24</v>
      </c>
      <c r="C16" s="67">
        <f>COUNTIF(Table2[Treatment 
Urgency],"Urgent dental care needs")</f>
        <v>0</v>
      </c>
      <c r="D16" s="99"/>
      <c r="E16" s="99"/>
    </row>
    <row r="17" spans="1:5" ht="49.5" customHeight="1" x14ac:dyDescent="0.25">
      <c r="A17" s="55">
        <v>16</v>
      </c>
      <c r="B17" s="62" t="s">
        <v>25</v>
      </c>
      <c r="C17" s="67">
        <f>COUNTIF('KOHA Data Entry Worksheet'!H:H,"Yes")</f>
        <v>0</v>
      </c>
      <c r="D17" s="81"/>
      <c r="E17" s="83" t="str">
        <f>IF(C16=C17,"","Scohr Line Item #15 should equal Scohr Line Item #16. Parents or caregivers who have not been notified of their child's urgent dental care need should be contacted.")</f>
        <v/>
      </c>
    </row>
    <row r="18" spans="1:5" ht="65.25" customHeight="1" x14ac:dyDescent="0.25">
      <c r="A18" s="55">
        <v>17</v>
      </c>
      <c r="B18" s="62" t="s">
        <v>50</v>
      </c>
      <c r="C18" s="85">
        <f>COUNTIF('KOHA Data Entry Worksheet'!I:I,"Yes")</f>
        <v>0</v>
      </c>
      <c r="D18" s="84"/>
      <c r="E18" s="83" t="str">
        <f>IF(C16=C18,"","Scohr Line Item #15 should equal Scohr Line Item #17. If not, it is a best practice to call the parent or caregiver of the child with urgent dental care needs to see if a follow-up appointment was made.")</f>
        <v/>
      </c>
    </row>
    <row r="19" spans="1:5" ht="69.75" customHeight="1" x14ac:dyDescent="0.25">
      <c r="A19" s="55">
        <v>18</v>
      </c>
      <c r="B19" s="62" t="s">
        <v>27</v>
      </c>
      <c r="C19" s="67">
        <f>COUNTIF(Table2[Child with URGENT dental care needs received needed treatment],"Yes")</f>
        <v>0</v>
      </c>
      <c r="D19" s="97" t="str">
        <f>IF(SUM(C19:C21)=C16,"","Please check Data Entry Worksheet for discrepancies. Scohr Line Item #15 should equal the sum of Scohr Line Items #18-20")</f>
        <v/>
      </c>
      <c r="E19" s="83" t="str">
        <f>IF(C16=C19,"","Scohr Line Item #15 should equal Scohr Line Item #18. If not, it is a best practice to call the parent or caregiver of the child with urgent dental care needs to see if the child received needed treatment.")</f>
        <v/>
      </c>
    </row>
    <row r="20" spans="1:5" ht="36.75" customHeight="1" x14ac:dyDescent="0.25">
      <c r="A20" s="55">
        <v>19</v>
      </c>
      <c r="B20" s="62" t="s">
        <v>28</v>
      </c>
      <c r="C20" s="67">
        <f>COUNTIF(Table2[Child with URGENT dental care needs received needed treatment],"No")</f>
        <v>0</v>
      </c>
      <c r="D20" s="98"/>
      <c r="E20" s="83"/>
    </row>
    <row r="21" spans="1:5" ht="40.5" customHeight="1" x14ac:dyDescent="0.25">
      <c r="A21" s="55">
        <v>20</v>
      </c>
      <c r="B21" s="62" t="s">
        <v>29</v>
      </c>
      <c r="C21" s="67">
        <f>COUNTIF(Table2[Child with URGENT dental care needs received needed treatment],"I Don't Know")</f>
        <v>0</v>
      </c>
      <c r="D21" s="99"/>
      <c r="E21" s="83"/>
    </row>
    <row r="22" spans="1:5" ht="15.75" x14ac:dyDescent="0.25">
      <c r="A22" s="56"/>
      <c r="B22" s="57"/>
      <c r="C22" s="42"/>
    </row>
    <row r="23" spans="1:5" ht="18.75" customHeight="1" x14ac:dyDescent="0.25">
      <c r="A23" s="69" t="s">
        <v>7</v>
      </c>
      <c r="B23" s="70"/>
      <c r="C23" s="71"/>
      <c r="D23" s="41"/>
      <c r="E23" s="41"/>
    </row>
    <row r="24" spans="1:5" ht="15" customHeight="1" x14ac:dyDescent="0.25">
      <c r="A24" s="72"/>
      <c r="B24" s="73"/>
      <c r="C24" s="74"/>
    </row>
    <row r="25" spans="1:5" ht="9.75" customHeight="1" x14ac:dyDescent="0.25">
      <c r="A25" s="75"/>
      <c r="B25" s="76"/>
      <c r="C25" s="77"/>
    </row>
    <row r="26" spans="1:5" ht="17.25" x14ac:dyDescent="0.3">
      <c r="A26" s="4" t="s">
        <v>9</v>
      </c>
    </row>
    <row r="37" spans="1:1" ht="17.25" x14ac:dyDescent="0.3">
      <c r="A37" s="4" t="s">
        <v>16</v>
      </c>
    </row>
    <row r="52" spans="1:5" ht="17.100000000000001" customHeight="1" x14ac:dyDescent="0.25">
      <c r="A52" s="68" t="s">
        <v>26</v>
      </c>
      <c r="B52" s="68"/>
      <c r="C52" s="68"/>
      <c r="D52" s="68"/>
      <c r="E52" s="68"/>
    </row>
    <row r="59" spans="1:5" ht="17.25" x14ac:dyDescent="0.3">
      <c r="A59" s="4" t="s">
        <v>47</v>
      </c>
    </row>
  </sheetData>
  <sheetProtection algorithmName="SHA-512" hashValue="Z98N9T6orNrPhDbNJMy2sp1BHMJR0ZA/7t2laDX7cYrFb3LJrRVweLJg60lw6D0DzQX/P59jMW9BBXc7zFkSHw==" saltValue="oEMlHLcpMOdUclCUhFhQPA==" spinCount="100000" sheet="1" objects="1" scenarios="1"/>
  <mergeCells count="5">
    <mergeCell ref="E3:E10"/>
    <mergeCell ref="E14:E16"/>
    <mergeCell ref="D3:D10"/>
    <mergeCell ref="D14:D16"/>
    <mergeCell ref="D19:D21"/>
  </mergeCells>
  <conditionalFormatting sqref="C12">
    <cfRule type="expression" dxfId="4" priority="20">
      <formula>C12&gt;C13</formula>
    </cfRule>
  </conditionalFormatting>
  <conditionalFormatting sqref="C13">
    <cfRule type="expression" dxfId="3" priority="19">
      <formula>C13&lt;C12</formula>
    </cfRule>
  </conditionalFormatting>
  <conditionalFormatting sqref="C16">
    <cfRule type="expression" dxfId="2" priority="34">
      <formula>C16&lt;&gt;#REF!</formula>
    </cfRule>
    <cfRule type="expression" dxfId="1" priority="35">
      <formula>C16=#REF!</formula>
    </cfRule>
  </conditionalFormatting>
  <conditionalFormatting sqref="C2">
    <cfRule type="expression" dxfId="0" priority="3">
      <formula>C2&lt;&gt;SUM(C3:C10)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16E83-72AC-4331-A59D-53422ECDF3D8}">
  <sheetPr>
    <tabColor theme="9" tint="0.79998168889431442"/>
  </sheetPr>
  <dimension ref="R1:AI4"/>
  <sheetViews>
    <sheetView workbookViewId="0">
      <selection activeCell="R4" sqref="R4"/>
    </sheetView>
  </sheetViews>
  <sheetFormatPr defaultRowHeight="15" x14ac:dyDescent="0.25"/>
  <sheetData>
    <row r="1" spans="18:35" ht="21" x14ac:dyDescent="0.35">
      <c r="R1" s="87"/>
      <c r="AI1" s="87"/>
    </row>
    <row r="3" spans="18:35" ht="21" x14ac:dyDescent="0.35">
      <c r="T3" s="86"/>
      <c r="U3" s="86"/>
      <c r="V3" s="86"/>
      <c r="W3" s="86"/>
      <c r="X3" s="86"/>
      <c r="Y3" s="86"/>
      <c r="Z3" s="86"/>
    </row>
    <row r="4" spans="18:35" ht="21" x14ac:dyDescent="0.35">
      <c r="S4" s="86"/>
      <c r="T4" s="86"/>
      <c r="U4" s="86"/>
      <c r="V4" s="86"/>
      <c r="W4" s="86"/>
      <c r="X4" s="86"/>
      <c r="Y4" s="86"/>
      <c r="Z4" s="86"/>
    </row>
  </sheetData>
  <sheetProtection algorithmName="SHA-512" hashValue="B+2MOLb5TPN7UOLvngfA33cv2mFVqmKpFkdfov6LvlQI8LMvTglZRxBXb/buaYe6JZxe5mz2vqu2eFlmqrqn4g==" saltValue="pXwC53P2PTmfxf2znehT3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AA83-BA88-4961-AD94-A02515EF9328}">
  <sheetPr>
    <tabColor rgb="FFCFAFE7"/>
  </sheetPr>
  <dimension ref="A1:Q37"/>
  <sheetViews>
    <sheetView workbookViewId="0">
      <selection activeCell="B4" sqref="B4"/>
    </sheetView>
  </sheetViews>
  <sheetFormatPr defaultRowHeight="15" x14ac:dyDescent="0.25"/>
  <cols>
    <col min="1" max="1" width="36.42578125" customWidth="1"/>
    <col min="2" max="2" width="26.28515625" customWidth="1"/>
    <col min="3" max="3" width="25" customWidth="1"/>
    <col min="10" max="10" width="9.42578125" customWidth="1"/>
    <col min="12" max="12" width="12.5703125" customWidth="1"/>
  </cols>
  <sheetData>
    <row r="1" spans="1:12" s="21" customFormat="1" ht="21" x14ac:dyDescent="0.35">
      <c r="A1" s="102" t="s">
        <v>34</v>
      </c>
      <c r="B1" s="102"/>
      <c r="C1" s="102"/>
    </row>
    <row r="2" spans="1:12" s="22" customFormat="1" ht="18.75" customHeight="1" x14ac:dyDescent="0.3">
      <c r="A2" s="103" t="s">
        <v>35</v>
      </c>
      <c r="B2" s="103"/>
      <c r="C2" s="103"/>
      <c r="D2" s="105" t="s">
        <v>58</v>
      </c>
      <c r="E2" s="106"/>
      <c r="F2" s="106"/>
      <c r="G2" s="106"/>
      <c r="H2" s="106"/>
      <c r="I2" s="106"/>
      <c r="J2" s="106"/>
      <c r="K2" s="106"/>
      <c r="L2" s="106"/>
    </row>
    <row r="3" spans="1:12" s="24" customFormat="1" ht="15.75" customHeight="1" x14ac:dyDescent="0.25">
      <c r="A3" s="23"/>
      <c r="B3" s="23" t="s">
        <v>36</v>
      </c>
      <c r="C3" s="23" t="s">
        <v>37</v>
      </c>
      <c r="D3" s="107"/>
      <c r="E3" s="106"/>
      <c r="F3" s="106"/>
      <c r="G3" s="106"/>
      <c r="H3" s="106"/>
      <c r="I3" s="106"/>
      <c r="J3" s="106"/>
      <c r="K3" s="106"/>
      <c r="L3" s="106"/>
    </row>
    <row r="4" spans="1:12" s="28" customFormat="1" ht="37.5" customHeight="1" x14ac:dyDescent="0.25">
      <c r="A4" s="25" t="s">
        <v>38</v>
      </c>
      <c r="B4" s="26">
        <f>COUNTIF(Table2[Completed KOHA assessment, Waiver form (by reason), or None],"Completed KOHA")</f>
        <v>0</v>
      </c>
      <c r="C4" s="27" t="e">
        <f>B4/COUNTA(Table2[Student First and Last Name])</f>
        <v>#DIV/0!</v>
      </c>
      <c r="D4" s="107"/>
      <c r="E4" s="106"/>
      <c r="F4" s="106"/>
      <c r="G4" s="106"/>
      <c r="H4" s="106"/>
      <c r="I4" s="106"/>
      <c r="J4" s="106"/>
      <c r="K4" s="106"/>
      <c r="L4" s="106"/>
    </row>
    <row r="5" spans="1:12" s="28" customFormat="1" ht="31.5" x14ac:dyDescent="0.25">
      <c r="A5" s="29" t="s">
        <v>39</v>
      </c>
      <c r="B5" s="26">
        <f>SUM('SCOHR Data Input Form format '!C4:C9)</f>
        <v>0</v>
      </c>
      <c r="C5" s="27" t="e">
        <f>B5/'SCOHR Data Input Form format '!C2</f>
        <v>#DIV/0!</v>
      </c>
    </row>
    <row r="6" spans="1:12" s="28" customFormat="1" ht="47.25" x14ac:dyDescent="0.25">
      <c r="A6" s="29" t="s">
        <v>40</v>
      </c>
      <c r="B6" s="26">
        <f>'SCOHR Data Input Form format '!C10</f>
        <v>0</v>
      </c>
      <c r="C6" s="27" t="e">
        <f>B6/'SCOHR Data Input Form format '!C2</f>
        <v>#DIV/0!</v>
      </c>
      <c r="D6" s="30"/>
    </row>
    <row r="7" spans="1:12" s="31" customFormat="1" ht="18.75" x14ac:dyDescent="0.3">
      <c r="A7" s="103" t="s">
        <v>41</v>
      </c>
      <c r="B7" s="103"/>
      <c r="C7" s="103"/>
    </row>
    <row r="8" spans="1:12" s="31" customFormat="1" ht="15.75" x14ac:dyDescent="0.25">
      <c r="A8" s="23"/>
      <c r="B8" s="23" t="s">
        <v>36</v>
      </c>
      <c r="C8" s="23" t="s">
        <v>37</v>
      </c>
    </row>
    <row r="9" spans="1:12" ht="15.75" x14ac:dyDescent="0.25">
      <c r="A9" s="29" t="s">
        <v>42</v>
      </c>
      <c r="B9" s="32">
        <f>'SCOHR Data Input Form format '!C12</f>
        <v>0</v>
      </c>
      <c r="C9" s="33" t="e">
        <f>B9/B4</f>
        <v>#DIV/0!</v>
      </c>
    </row>
    <row r="10" spans="1:12" ht="15.75" x14ac:dyDescent="0.25">
      <c r="A10" s="29" t="s">
        <v>43</v>
      </c>
      <c r="B10" s="32">
        <f>'SCOHR Data Input Form format '!C13</f>
        <v>0</v>
      </c>
      <c r="C10" s="33" t="e">
        <f>B10/B4</f>
        <v>#DIV/0!</v>
      </c>
    </row>
    <row r="11" spans="1:12" ht="31.5" x14ac:dyDescent="0.25">
      <c r="A11" s="29" t="s">
        <v>44</v>
      </c>
      <c r="B11" s="32">
        <f>'SCOHR Data Input Form format '!C16</f>
        <v>0</v>
      </c>
      <c r="C11" s="33" t="e">
        <f>B11/B4</f>
        <v>#DIV/0!</v>
      </c>
    </row>
    <row r="12" spans="1:12" ht="31.5" x14ac:dyDescent="0.25">
      <c r="A12" s="29" t="s">
        <v>45</v>
      </c>
      <c r="B12" s="34">
        <f>'SCOHR Data Input Form format '!C19</f>
        <v>0</v>
      </c>
      <c r="C12" s="33" t="e">
        <f>B12/B11</f>
        <v>#DIV/0!</v>
      </c>
    </row>
    <row r="16" spans="1:12" ht="15.75" x14ac:dyDescent="0.25">
      <c r="A16" s="35"/>
      <c r="B16" s="36"/>
    </row>
    <row r="17" spans="1:2" ht="15.75" x14ac:dyDescent="0.25">
      <c r="A17" s="37"/>
      <c r="B17" s="36"/>
    </row>
    <row r="18" spans="1:2" ht="15.75" x14ac:dyDescent="0.25">
      <c r="A18" s="37"/>
      <c r="B18" s="36"/>
    </row>
    <row r="33" spans="1:17" ht="30" x14ac:dyDescent="0.25">
      <c r="A33" s="5" t="s">
        <v>46</v>
      </c>
      <c r="B33" s="38">
        <f>COUNTA(Table2[Student First and Last Name])</f>
        <v>0</v>
      </c>
      <c r="E33" s="39"/>
      <c r="F33" s="104" t="s">
        <v>51</v>
      </c>
      <c r="G33" s="104"/>
      <c r="H33" s="104"/>
      <c r="I33" s="104"/>
      <c r="J33" s="104"/>
      <c r="K33" s="101">
        <f>B4</f>
        <v>0</v>
      </c>
      <c r="L33" s="39"/>
      <c r="M33" s="39"/>
      <c r="N33" s="39"/>
      <c r="O33" s="39"/>
      <c r="P33" s="39"/>
      <c r="Q33" s="40"/>
    </row>
    <row r="34" spans="1:17" ht="30.75" customHeight="1" x14ac:dyDescent="0.25">
      <c r="E34" s="39"/>
      <c r="F34" s="104"/>
      <c r="G34" s="104"/>
      <c r="H34" s="104"/>
      <c r="I34" s="104"/>
      <c r="J34" s="104"/>
      <c r="K34" s="101"/>
      <c r="L34" s="39"/>
      <c r="M34" s="39"/>
      <c r="N34" s="39"/>
      <c r="O34" s="39"/>
      <c r="P34" s="39"/>
      <c r="Q34" s="40"/>
    </row>
    <row r="35" spans="1:17" x14ac:dyDescent="0.25">
      <c r="F35" s="100" t="s">
        <v>52</v>
      </c>
      <c r="G35" s="100"/>
      <c r="H35" s="100"/>
      <c r="I35" s="100"/>
      <c r="J35" s="100"/>
      <c r="K35" s="101">
        <f>B11</f>
        <v>0</v>
      </c>
    </row>
    <row r="36" spans="1:17" x14ac:dyDescent="0.25">
      <c r="F36" s="100"/>
      <c r="G36" s="100"/>
      <c r="H36" s="100"/>
      <c r="I36" s="100"/>
      <c r="J36" s="100"/>
      <c r="K36" s="101"/>
    </row>
    <row r="37" spans="1:17" x14ac:dyDescent="0.25">
      <c r="F37" s="100"/>
      <c r="G37" s="100"/>
      <c r="H37" s="100"/>
      <c r="I37" s="100"/>
      <c r="J37" s="100"/>
      <c r="K37" s="101"/>
    </row>
  </sheetData>
  <sheetProtection algorithmName="SHA-512" hashValue="OVJSU1MfRuLqAimQhB7iLJUR+zKhKriALq1IzWISp0mVd735a4jnjANKkYmjK8ZZNmGRrsU4tgGnTPoHu63rFw==" saltValue="G0ZwmBEQ9uebDjpw3H+Ftw==" spinCount="100000" sheet="1" objects="1" scenarios="1"/>
  <mergeCells count="8">
    <mergeCell ref="F35:J37"/>
    <mergeCell ref="K35:K37"/>
    <mergeCell ref="A1:C1"/>
    <mergeCell ref="A2:C2"/>
    <mergeCell ref="A7:C7"/>
    <mergeCell ref="F33:J34"/>
    <mergeCell ref="K33:K34"/>
    <mergeCell ref="D2:L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c721af5-e076-461c-8fd3-f140c564c86b">
      <Terms xmlns="http://schemas.microsoft.com/office/infopath/2007/PartnerControls"/>
    </lcf76f155ced4ddcb4097134ff3c332f>
    <TaxCatchAll xmlns="fbf33938-53bb-4a66-bd57-8b5fe6e3346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00664B788CF6D418673A2E5340EB394" ma:contentTypeVersion="14" ma:contentTypeDescription="Create a new document." ma:contentTypeScope="" ma:versionID="cad9f22c39a700b79a8c2c54d58dd021">
  <xsd:schema xmlns:xsd="http://www.w3.org/2001/XMLSchema" xmlns:xs="http://www.w3.org/2001/XMLSchema" xmlns:p="http://schemas.microsoft.com/office/2006/metadata/properties" xmlns:ns2="ac721af5-e076-461c-8fd3-f140c564c86b" xmlns:ns3="77556924-da1d-4c93-8080-6a59fc77fd98" xmlns:ns4="fbf33938-53bb-4a66-bd57-8b5fe6e3346a" targetNamespace="http://schemas.microsoft.com/office/2006/metadata/properties" ma:root="true" ma:fieldsID="8ef7f4870f31b7f64b243aa32eda8532" ns2:_="" ns3:_="" ns4:_="">
    <xsd:import namespace="ac721af5-e076-461c-8fd3-f140c564c86b"/>
    <xsd:import namespace="77556924-da1d-4c93-8080-6a59fc77fd98"/>
    <xsd:import namespace="fbf33938-53bb-4a66-bd57-8b5fe6e334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721af5-e076-461c-8fd3-f140c564c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2796539-644c-497a-9d4d-748e6215631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556924-da1d-4c93-8080-6a59fc77fd9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f33938-53bb-4a66-bd57-8b5fe6e3346a"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3c9cce2-a5a1-42b1-a0cb-618f07e411ad}" ma:internalName="TaxCatchAll" ma:showField="CatchAllData" ma:web="77556924-da1d-4c93-8080-6a59fc77fd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5E78AD-D39E-4726-B7CB-1838D649EF2E}">
  <ds:schemaRefs>
    <ds:schemaRef ds:uri="http://schemas.microsoft.com/office/2006/documentManagement/types"/>
    <ds:schemaRef ds:uri="ac721af5-e076-461c-8fd3-f140c564c86b"/>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fbf33938-53bb-4a66-bd57-8b5fe6e3346a"/>
    <ds:schemaRef ds:uri="77556924-da1d-4c93-8080-6a59fc77fd98"/>
    <ds:schemaRef ds:uri="http://www.w3.org/XML/1998/namespace"/>
    <ds:schemaRef ds:uri="http://purl.org/dc/dcmitype/"/>
  </ds:schemaRefs>
</ds:datastoreItem>
</file>

<file path=customXml/itemProps2.xml><?xml version="1.0" encoding="utf-8"?>
<ds:datastoreItem xmlns:ds="http://schemas.openxmlformats.org/officeDocument/2006/customXml" ds:itemID="{9CF47D76-F719-43C7-8559-1D236D505E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721af5-e076-461c-8fd3-f140c564c86b"/>
    <ds:schemaRef ds:uri="77556924-da1d-4c93-8080-6a59fc77fd98"/>
    <ds:schemaRef ds:uri="fbf33938-53bb-4a66-bd57-8b5fe6e334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E16930-DA99-42A1-928B-C06DCEB24B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KOHA Data Entry Worksheet</vt:lpstr>
      <vt:lpstr>SCOHR Data Input Form format </vt:lpstr>
      <vt:lpstr>Color code, Data Input Form</vt:lpstr>
      <vt:lpstr>KOHA Data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Bleymaier</dc:creator>
  <cp:lastModifiedBy>Claire Bleymaier</cp:lastModifiedBy>
  <dcterms:created xsi:type="dcterms:W3CDTF">2023-12-05T20:31:29Z</dcterms:created>
  <dcterms:modified xsi:type="dcterms:W3CDTF">2023-12-28T19:43:13Z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0x010100900664B788CF6D418673A2E5340EB394</vt:lpwstr>
  </property>
  <property fmtid="{D5CDD505-2E9C-101B-9397-08002B2CF9AE}" pid="3" name="MediaServiceImageTags">
    <vt:lpwstr/>
  </property>
</Properties>
</file>